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  <externalReference r:id="rId3"/>
  </externalReferences>
  <definedNames>
    <definedName name="_xlnm.Print_Area" localSheetId="0">Hoja1!$A$1:$F$481</definedName>
  </definedNames>
  <calcPr calcId="144525"/>
</workbook>
</file>

<file path=xl/calcChain.xml><?xml version="1.0" encoding="utf-8"?>
<calcChain xmlns="http://schemas.openxmlformats.org/spreadsheetml/2006/main">
  <c r="D475" i="1" l="1"/>
  <c r="C475" i="1"/>
  <c r="B475" i="1"/>
  <c r="D454" i="1"/>
  <c r="C445" i="1"/>
  <c r="C441" i="1"/>
  <c r="C440" i="1"/>
  <c r="C439" i="1"/>
  <c r="C438" i="1"/>
  <c r="C437" i="1"/>
  <c r="C436" i="1"/>
  <c r="D433" i="1"/>
  <c r="C423" i="1"/>
  <c r="D419" i="1" s="1"/>
  <c r="D412" i="1"/>
  <c r="D410" i="1"/>
  <c r="B201" i="1"/>
  <c r="B194" i="1"/>
  <c r="B187" i="1"/>
  <c r="B181" i="1"/>
  <c r="B153" i="1"/>
  <c r="B144" i="1"/>
  <c r="B69" i="1"/>
  <c r="B62" i="1"/>
  <c r="B52" i="1"/>
  <c r="E42" i="1"/>
  <c r="D42" i="1"/>
  <c r="C42" i="1"/>
  <c r="B42" i="1"/>
  <c r="D34" i="1"/>
  <c r="C34" i="1"/>
  <c r="B34" i="1"/>
  <c r="D23" i="1"/>
  <c r="B23" i="1"/>
  <c r="D425" i="1" l="1"/>
  <c r="D435" i="1"/>
  <c r="D463" i="1" s="1"/>
</calcChain>
</file>

<file path=xl/sharedStrings.xml><?xml version="1.0" encoding="utf-8"?>
<sst xmlns="http://schemas.openxmlformats.org/spreadsheetml/2006/main" count="449" uniqueCount="371">
  <si>
    <t xml:space="preserve">NOTAS A LOS ESTADOS FINANCIEROS </t>
  </si>
  <si>
    <t>Al 30 de Junio del 2015</t>
  </si>
  <si>
    <t>Ente Público:</t>
  </si>
  <si>
    <t>UNIVERSIDAD POLITÉCNICA DE JUVENTINO ROSAS</t>
  </si>
  <si>
    <t>NOTAS DE DESGLOSE</t>
  </si>
  <si>
    <t>I) NOTAS AL ESTADO DE SITUACIÓN FINANCIERA</t>
  </si>
  <si>
    <t>ACTIVO</t>
  </si>
  <si>
    <t>* EFECTIVO Y EQUVALENTES</t>
  </si>
  <si>
    <t>ESF-01 FONDOS C/INVERSIONES FINANCIERAS</t>
  </si>
  <si>
    <t>MONTO</t>
  </si>
  <si>
    <t>TIPO</t>
  </si>
  <si>
    <t>MONTO PARCIAL</t>
  </si>
  <si>
    <t>1114xxxxxx Inversiones a 3 meses</t>
  </si>
  <si>
    <t>1121xxxxxx Inversiones mayores a 3 meses hasta 12.</t>
  </si>
  <si>
    <t>1211xxxxxx Inversiones a LP</t>
  </si>
  <si>
    <t>* DERECHOSA RECIBIR EFECTIVO Y EQUIVALENTES Y BIENES O SERVICIOS A RECIBIR</t>
  </si>
  <si>
    <t>ESF-02 INGRESOS P/RECUPERAR</t>
  </si>
  <si>
    <t>2014</t>
  </si>
  <si>
    <t>2013</t>
  </si>
  <si>
    <t>1122xxxxxx Cuentas por Cobrar a CP</t>
  </si>
  <si>
    <t>1124xxxxxx Ingresos por Recuperar CP</t>
  </si>
  <si>
    <t>ESF-03 DEUDORES P/RECUPERAR</t>
  </si>
  <si>
    <t>90 DIAS</t>
  </si>
  <si>
    <t>180 DIAS</t>
  </si>
  <si>
    <t>365 DIAS</t>
  </si>
  <si>
    <t>1123xxxxxx Dedudores Pendientes por Recuperar</t>
  </si>
  <si>
    <t xml:space="preserve">1125xxxxxx Deudores por Anticipos </t>
  </si>
  <si>
    <t>* BIENES DISPONIBLES PARA SU TRANSFORMACIÓN O CONSUMO.</t>
  </si>
  <si>
    <t>ESF-05 INVENTARIO Y ALMACENES</t>
  </si>
  <si>
    <t>METODO</t>
  </si>
  <si>
    <t xml:space="preserve">1140xxxxxx  </t>
  </si>
  <si>
    <t>1150xxxxxx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</si>
  <si>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</si>
  <si>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</si>
  <si>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</si>
  <si>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</si>
  <si>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</si>
  <si>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1213xxxxxx</t>
  </si>
  <si>
    <t>ESF-07 PARTICIPACIONES Y APORT.  CAPITAL</t>
  </si>
  <si>
    <t>EMPRESA/OPDES</t>
  </si>
  <si>
    <t>1214xxxxxx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</si>
  <si>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</si>
  <si>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</si>
  <si>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</si>
  <si>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</si>
  <si>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</si>
  <si>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</si>
  <si>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</si>
  <si>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</si>
  <si>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1236262200  EDIFICACIÓN NO HABITACIONAL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</si>
  <si>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</si>
  <si>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</si>
  <si>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</si>
  <si>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</si>
  <si>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</si>
  <si>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</si>
  <si>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</si>
  <si>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</si>
  <si>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</si>
  <si>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</si>
  <si>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</si>
  <si>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</si>
  <si>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</si>
  <si>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AUTOMÓVILES Y CAMIONES</t>
  </si>
  <si>
    <t>1244154101  AUTOMÓVILES Y CAMIONES 2010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</si>
  <si>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</si>
  <si>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</si>
  <si>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</si>
  <si>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</si>
  <si>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</si>
  <si>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</si>
  <si>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</si>
  <si>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</si>
  <si>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</si>
  <si>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</si>
  <si>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</si>
  <si>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</si>
  <si>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</si>
  <si>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</si>
  <si>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</si>
  <si>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</si>
  <si>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</si>
  <si>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</si>
  <si>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</si>
  <si>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</si>
  <si>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</si>
  <si>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</si>
  <si>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</si>
  <si>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</si>
  <si>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</si>
  <si>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</si>
  <si>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</si>
  <si>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</si>
  <si>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</si>
  <si>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</si>
  <si>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</si>
  <si>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</si>
  <si>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1265959701  AMORTIZACIÓN DE LICE</t>
  </si>
  <si>
    <t>1260   DEPRECIACIÓN y DETERIORO ACUM.</t>
  </si>
  <si>
    <t>ESF-09 INTANGIBLES Y DIFERIDOS</t>
  </si>
  <si>
    <t>1254159700  LICENCIAS INFORMATIC</t>
  </si>
  <si>
    <t>1250   ACTIVOS INTANGIBLES</t>
  </si>
  <si>
    <t>1265   AMORTIZACIÓN ACUMULADA DE BIENES</t>
  </si>
  <si>
    <t>ESF-09   TOTAL</t>
  </si>
  <si>
    <t>ESF-10   ESTIMACIONES Y DETERIOROS</t>
  </si>
  <si>
    <t>1280xxxxxx</t>
  </si>
  <si>
    <t>ESF-11 OTROS ACTIVOS</t>
  </si>
  <si>
    <t>CARACTERÍSTICAS</t>
  </si>
  <si>
    <t>PASIVO</t>
  </si>
  <si>
    <t>ESF-12 CUENTAS Y DOC. POR PAGAR</t>
  </si>
  <si>
    <t>2111101001  SUELDOS POR PAGAR</t>
  </si>
  <si>
    <t>2111401003  APORTACION PATRONAL IMSS</t>
  </si>
  <si>
    <t>2111401004  APORTACION PATRONAL INFONAVIT</t>
  </si>
  <si>
    <t>2111401005  APORTACION PATRONAL SAR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</si>
  <si>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</si>
  <si>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</si>
  <si>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</si>
  <si>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</si>
  <si>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</si>
  <si>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</si>
  <si>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</si>
  <si>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</si>
  <si>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2117916001  FINANCIERAS</t>
  </si>
  <si>
    <t>2117918002  CAP 2%</t>
  </si>
  <si>
    <t>2119904005  CXP POR REMANENTES</t>
  </si>
  <si>
    <t>ESF-13 OTROS PASIVOS DIFERIDOS A CORTO PLAZO</t>
  </si>
  <si>
    <t>NATURALEZA</t>
  </si>
  <si>
    <t>ESF-13 FONDOS Y BIENES DE TERCEROS EN GARANTÍA Y/O ADMINISTRACIÓN A CORTO PLAZO</t>
  </si>
  <si>
    <t>2161002002  DEPÓSITOS EN ARRENDAMIENTOS</t>
  </si>
  <si>
    <t>2160  FONDOS Y BIENES DE TERCEROS EN GAR</t>
  </si>
  <si>
    <t>ESF-13 PASIVO DIFERIDO A LARGO PLAZO</t>
  </si>
  <si>
    <t>2240xxxxx</t>
  </si>
  <si>
    <t>ESF-14 OTROS PASIVOS CIRCULANTES</t>
  </si>
  <si>
    <t>2199xxxxxx</t>
  </si>
  <si>
    <t>II) NOTAS AL ESTADO DE ACTIVIDADES</t>
  </si>
  <si>
    <t>INGRESOS DE GESTIÓN</t>
  </si>
  <si>
    <t>ERA-01 INGRESOS</t>
  </si>
  <si>
    <t>NOTA</t>
  </si>
  <si>
    <t>4151510253  POR CONCEPTO DE RENT</t>
  </si>
  <si>
    <t>Cafetería</t>
  </si>
  <si>
    <t>4151510255  POR CONCEPTO DE RENT</t>
  </si>
  <si>
    <t>Papelería</t>
  </si>
  <si>
    <t>4151 Produc. Derivados del Uso y Aprov.</t>
  </si>
  <si>
    <t>4159510701  POR CONCEPTO DE FICHAS</t>
  </si>
  <si>
    <t xml:space="preserve">420 fichas </t>
  </si>
  <si>
    <t>4159510702  POR CONCEPTO DE COLEGIATURAS</t>
  </si>
  <si>
    <t>Adeudos mesa años ant</t>
  </si>
  <si>
    <t>4159510710  REEXPEDICION DE CREDENCIALES</t>
  </si>
  <si>
    <t>4159510715  GESTORIA DE TITULACION</t>
  </si>
  <si>
    <t>32 Títulos</t>
  </si>
  <si>
    <t>4159510805  POR CONCEPTO DE CURSOS DE IDIOMAS</t>
  </si>
  <si>
    <t>4159510820  POR CONCEPTO DE CURSOS OTROS</t>
  </si>
  <si>
    <t>4159511100  OTROS</t>
  </si>
  <si>
    <t>4159 Otros Productos que Generan Ing.</t>
  </si>
  <si>
    <t>4150 Productos de Tipo Corriente</t>
  </si>
  <si>
    <t>Multas de biblioteca</t>
  </si>
  <si>
    <t>4162610061  SANCIONES</t>
  </si>
  <si>
    <t>4162 Multas</t>
  </si>
  <si>
    <t>4169610009  OTROS INGRESOS</t>
  </si>
  <si>
    <t>Recurso Federal</t>
  </si>
  <si>
    <t>4169 Otros Aprovechamientos</t>
  </si>
  <si>
    <t>4160 Aprovechamientos de Tipo Corriente</t>
  </si>
  <si>
    <t>INGRESOS DE GESTION</t>
  </si>
  <si>
    <t>4213831000  FEDERALES SERVICIOS PEERSONALES</t>
  </si>
  <si>
    <t>4213832000  FED. MAT. Y SUMINIST</t>
  </si>
  <si>
    <t>Recurso Estatal</t>
  </si>
  <si>
    <t>4213833000  FEDERALES SERVICIOS GENERALES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</si>
  <si>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</si>
  <si>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</si>
  <si>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</si>
  <si>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</si>
  <si>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</si>
  <si>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4221914000  AYUDAS Y SUBSIDIOS</t>
  </si>
  <si>
    <t>4221 Trans. Internas y Asig. al Secto</t>
  </si>
  <si>
    <t>4220 Transferencias, Asignaciones, Subs.</t>
  </si>
  <si>
    <t>PARTICIPACIONES, APORTACIONES</t>
  </si>
  <si>
    <t>ERA-02 OTROS INGRESOS Y BENEFICIOS</t>
  </si>
  <si>
    <t>4311 Int.Ganados de Val.,Créditos, Bonos</t>
  </si>
  <si>
    <t>Cuenta Fam 2013 y fadoees 2013</t>
  </si>
  <si>
    <t>4310 Ingresos Financieros</t>
  </si>
  <si>
    <t>-445.52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</si>
  <si>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</si>
  <si>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</si>
  <si>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</si>
  <si>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</si>
  <si>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</si>
  <si>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</si>
  <si>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5113132000  PRIMAS DE VACAS., D</t>
  </si>
  <si>
    <t>5114141000  APORTACIONES DE SEGURIDAD SOCIAL</t>
  </si>
  <si>
    <t>5114142000  APORTACIONES A FONDOS DE VIVIENDA</t>
  </si>
  <si>
    <t>5114143000  APORT. S. RETIRO.</t>
  </si>
  <si>
    <t>5115153000  SEGURO DE RETIRO (AP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</si>
  <si>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</si>
  <si>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</si>
  <si>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</si>
  <si>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</si>
  <si>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</si>
  <si>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</si>
  <si>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5122221000  ALIMENTACIÓN DE PERSONAS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</si>
  <si>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</si>
  <si>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</si>
  <si>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</si>
  <si>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</si>
  <si>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</si>
  <si>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5125252000  FERTILIZANTES, PESTI</t>
  </si>
  <si>
    <t>5125253000  MEDICINAS Y PRODUCTO</t>
  </si>
  <si>
    <t>5125254000  MATERIALES, ACCESOR</t>
  </si>
  <si>
    <t>5125255000  MAT., ACCESORIOS Y</t>
  </si>
  <si>
    <t>5126261000  COMBUSTIBLES, LUBRI</t>
  </si>
  <si>
    <t>5127272000  PRENDAS DE PROTECCIÓN</t>
  </si>
  <si>
    <t>5127273000  ARTÍCULOS DEPORTIVOS</t>
  </si>
  <si>
    <t>5129291000  HERRAMIENTAS MENORES</t>
  </si>
  <si>
    <t>5129292000  REFACCIONES, ACCESO</t>
  </si>
  <si>
    <t>5129293000  REF. A. EQ. EDU Y R</t>
  </si>
  <si>
    <t>5129294000  REFACCIONES Y ACCESO</t>
  </si>
  <si>
    <t>5129295000  REF. MÉD. Y LAB.</t>
  </si>
  <si>
    <t>5129296000  REF. EQ. TRANSP.</t>
  </si>
  <si>
    <t>5129298000  REF. MAQ. Y O. EQ.</t>
  </si>
  <si>
    <t>5129299000  REF. OT. BIE. MUEB.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</si>
  <si>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</si>
  <si>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</si>
  <si>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</si>
  <si>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</si>
  <si>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</t>
  </si>
  <si>
    <t>5131318000  SERVICIOS POSTALES Y TELEGRAFICOS</t>
  </si>
  <si>
    <t>5132325000  ARRENDAMIENTO DE EQU</t>
  </si>
  <si>
    <t>5132327000  ARRE. ACT. INTANG</t>
  </si>
  <si>
    <t>5133331000  SERVS. LEGALES, DE</t>
  </si>
  <si>
    <t>5133333000  SERVS. CONSULT. ADM</t>
  </si>
  <si>
    <t>5133334000  CAPACITACIÓN</t>
  </si>
  <si>
    <t>5133336000  SERVS. APOYO ADMVO.</t>
  </si>
  <si>
    <t>5133338000  SERVICIOS DE VIGILANCIA</t>
  </si>
  <si>
    <t>5134341000  SERVICIOS FINANCIEROS Y BANCARIOS</t>
  </si>
  <si>
    <t>5134344000  SEGUROS DE RESPONSAB</t>
  </si>
  <si>
    <t>5134345000  SEGUROS DE BIENES PATRIMONIALES</t>
  </si>
  <si>
    <t>5134347000  FLETES Y MANIOBRAS</t>
  </si>
  <si>
    <t>5135351000  CONSERV. Y MANTENIMI</t>
  </si>
  <si>
    <t>5135355000  REPAR. Y MTTO. DE EQ</t>
  </si>
  <si>
    <t>5135357000  INST., REP. Y MTTO.</t>
  </si>
  <si>
    <t>5135358000  SERVICIOS DE LIMPIEZ</t>
  </si>
  <si>
    <t>5135359000  SERVICIOS DE JARDINE</t>
  </si>
  <si>
    <t>5136362000  DIF. RADIO, TV VTA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</si>
  <si>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</si>
  <si>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</si>
  <si>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</si>
  <si>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</si>
  <si>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</si>
  <si>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</si>
  <si>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5138384000  EXPOSICIONES</t>
  </si>
  <si>
    <t>5138385000  GASTOS  DE REPRESENTACION</t>
  </si>
  <si>
    <t>5139392000  OTROS IMPUESTOS Y DERECHOS</t>
  </si>
  <si>
    <t>5139395000  PENAS, MULTAS</t>
  </si>
  <si>
    <t>5139398000  IMPUESTO DE NOMINA</t>
  </si>
  <si>
    <t>5139399000  OTROS SERVICIOS GENERALES</t>
  </si>
  <si>
    <t>5242442000  BECAS O. AYUDA</t>
  </si>
  <si>
    <t>5599000006  Diferencia por Redondeo</t>
  </si>
  <si>
    <t>III) NOTAS AL ESTADO DE VARIACIÓN A LA HACIEDA PÚBLICA</t>
  </si>
  <si>
    <t>VHP-01 PATRIMONIO CONTRIBUIDO</t>
  </si>
  <si>
    <t>MODIFICACION</t>
  </si>
  <si>
    <t>3110915000  BIENES MUEBLES E INMUEBLES</t>
  </si>
  <si>
    <t>3110916000  OBRA PÚBLICA</t>
  </si>
  <si>
    <t>3111825205  FAM EDU SUPERIOR BIE</t>
  </si>
  <si>
    <t>3111825206  FAM EDU SUPERIOR OBRA PUBLICA</t>
  </si>
  <si>
    <t>3111828005  FAFEF BIENES MUEBLES E INMUEBLES</t>
  </si>
  <si>
    <t>3111835000  CONVENIO BIENES MUEB</t>
  </si>
  <si>
    <t>3111836000  CONVENIO OBRA PÚBLICA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</si>
  <si>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</si>
  <si>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</si>
  <si>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</si>
  <si>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</si>
  <si>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</si>
  <si>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</si>
  <si>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</si>
  <si>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</si>
  <si>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</si>
  <si>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</si>
  <si>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</si>
  <si>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</si>
  <si>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</si>
  <si>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</si>
  <si>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</si>
  <si>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</si>
  <si>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</si>
  <si>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</si>
  <si>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</si>
  <si>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</si>
  <si>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</si>
  <si>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</si>
  <si>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</si>
  <si>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</si>
  <si>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SUB TOTAL</t>
  </si>
  <si>
    <t>IV) NOTAS AL ESTADO DE FLUJO DE EFECTIVO</t>
  </si>
  <si>
    <t>EFE-01 FLUJO DE EFECTIVO</t>
  </si>
  <si>
    <t>1111201002  FONDO FIJO</t>
  </si>
  <si>
    <t>1111 Efectivo</t>
  </si>
  <si>
    <t>1112102001  ESTATAL 664</t>
  </si>
  <si>
    <t>1112102002  FEDERAL 943</t>
  </si>
  <si>
    <t>1112102003  NOMINAS 668</t>
  </si>
  <si>
    <t>1112102004  MUNICIPAL 822</t>
  </si>
  <si>
    <t>1112102005  INGRESOS PROPIOS 179</t>
  </si>
  <si>
    <t>1112102006  FAM 087</t>
  </si>
  <si>
    <t>1112102008  BANCOMER FIMES 2010</t>
  </si>
  <si>
    <t>1112102009  BANCOMER 187106785 PROMEP</t>
  </si>
  <si>
    <t>1112102010  BANCOMER 188311439  FAM</t>
  </si>
  <si>
    <t>1112102011  BANCOMER PIFI 268</t>
  </si>
  <si>
    <t>1112102012  BANCOMER 0194113209  FADOEES 2013</t>
  </si>
  <si>
    <t>1112102013  BANCOMER 0193726266 FAM 2013</t>
  </si>
  <si>
    <t>1112102015  BANCOMER 0198260206 PROD - APROV</t>
  </si>
  <si>
    <t>1112 Bancos/Tesoreria</t>
  </si>
  <si>
    <t>EFE-02 ADQ. BIENES MUEBLES E INMUEBLES</t>
  </si>
  <si>
    <t>% SUB</t>
  </si>
  <si>
    <t>1233 Edificios no Habitacionales</t>
  </si>
  <si>
    <t>1236 Construcciones en Proceso en Bienes</t>
  </si>
  <si>
    <t>INMUEBLES</t>
  </si>
  <si>
    <t>1241 Mobiliario y Equipo de Administraci</t>
  </si>
  <si>
    <t>1242 Mobiliario y Equipo Educacional y R</t>
  </si>
  <si>
    <t>1244 Equipo de Transporte</t>
  </si>
  <si>
    <t>1246 Maquinaria, Otros Equipos y Herrami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</si>
  <si>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</si>
  <si>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</si>
  <si>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</si>
  <si>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</si>
  <si>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01 de enero al 30 de Junio de 2015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</si>
  <si>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</si>
  <si>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</si>
  <si>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</si>
  <si>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</si>
  <si>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</si>
  <si>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</si>
  <si>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</si>
  <si>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</si>
  <si>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</si>
  <si>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</si>
  <si>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</si>
  <si>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</si>
  <si>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</si>
  <si>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</si>
  <si>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</si>
  <si>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</si>
  <si>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</si>
  <si>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</si>
  <si>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</si>
  <si>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</si>
  <si>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</si>
  <si>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</si>
  <si>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</si>
  <si>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</si>
  <si>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</si>
  <si>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</si>
  <si>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</si>
  <si>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</si>
  <si>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</si>
  <si>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</si>
  <si>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</si>
  <si>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</si>
  <si>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</si>
  <si>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</si>
  <si>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</si>
  <si>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</si>
  <si>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</si>
  <si>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</si>
  <si>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</si>
  <si>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</si>
  <si>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</si>
  <si>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</si>
  <si>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</si>
  <si>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</si>
  <si>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</si>
  <si>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</si>
  <si>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7000xxxxxx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</si>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</sst>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0000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Soberana Sans Light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color rgb="FF002060"/>
      <name val="Arial"/>
      <family val="2"/>
    </font>
    <font>
      <b/>
      <sz val="9"/>
      <color rgb="FF0070C0"/>
      <name val="Arial"/>
      <family val="2"/>
    </font>
    <font>
      <b/>
      <sz val="9"/>
      <color theme="1"/>
      <name val="Arial"/>
      <family val="2"/>
    </font>
    <font>
      <b/>
      <sz val="9"/>
      <color rgb="FF002060"/>
      <name val="Arial"/>
      <family val="2"/>
    </font>
    <font>
      <b/>
      <u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</cellStyleXfs>
  <cellXfs count="18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3" fillId="3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/>
    </xf>
    <xf numFmtId="0" fontId="6" fillId="3" borderId="2" xfId="0" applyNumberFormat="1" applyFont="1" applyFill="1" applyBorder="1" applyAlignment="1" applyProtection="1">
      <protection locked="0"/>
    </xf>
    <xf numFmtId="0" fontId="7" fillId="3" borderId="2" xfId="0" applyFont="1" applyFill="1" applyBorder="1"/>
    <xf numFmtId="0" fontId="6" fillId="3" borderId="0" xfId="0" applyFont="1" applyFill="1" applyBorder="1" applyAlignment="1"/>
    <xf numFmtId="0" fontId="6" fillId="3" borderId="0" xfId="0" applyNumberFormat="1" applyFont="1" applyFill="1" applyBorder="1" applyAlignment="1" applyProtection="1">
      <protection locked="0"/>
    </xf>
    <xf numFmtId="0" fontId="8" fillId="3" borderId="0" xfId="0" applyFont="1" applyFill="1" applyBorder="1"/>
    <xf numFmtId="0" fontId="7" fillId="3" borderId="0" xfId="0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6" fillId="3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justify"/>
    </xf>
    <xf numFmtId="0" fontId="9" fillId="0" borderId="0" xfId="0" applyFont="1" applyBorder="1" applyAlignment="1">
      <alignment horizontal="left"/>
    </xf>
    <xf numFmtId="0" fontId="13" fillId="3" borderId="0" xfId="0" applyFont="1" applyFill="1" applyBorder="1"/>
    <xf numFmtId="0" fontId="3" fillId="3" borderId="0" xfId="0" applyFont="1" applyFill="1" applyBorder="1"/>
    <xf numFmtId="0" fontId="14" fillId="3" borderId="0" xfId="0" applyFont="1" applyFill="1" applyBorder="1"/>
    <xf numFmtId="49" fontId="2" fillId="2" borderId="3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left"/>
    </xf>
    <xf numFmtId="164" fontId="15" fillId="3" borderId="4" xfId="0" applyNumberFormat="1" applyFont="1" applyFill="1" applyBorder="1"/>
    <xf numFmtId="49" fontId="2" fillId="3" borderId="5" xfId="0" applyNumberFormat="1" applyFont="1" applyFill="1" applyBorder="1" applyAlignment="1">
      <alignment horizontal="left"/>
    </xf>
    <xf numFmtId="164" fontId="15" fillId="3" borderId="5" xfId="0" applyNumberFormat="1" applyFont="1" applyFill="1" applyBorder="1"/>
    <xf numFmtId="49" fontId="2" fillId="3" borderId="6" xfId="0" applyNumberFormat="1" applyFont="1" applyFill="1" applyBorder="1" applyAlignment="1">
      <alignment horizontal="left"/>
    </xf>
    <xf numFmtId="164" fontId="15" fillId="3" borderId="6" xfId="0" applyNumberFormat="1" applyFont="1" applyFill="1" applyBorder="1"/>
    <xf numFmtId="0" fontId="16" fillId="3" borderId="0" xfId="0" applyFont="1" applyFill="1" applyBorder="1"/>
    <xf numFmtId="164" fontId="3" fillId="3" borderId="5" xfId="0" applyNumberFormat="1" applyFont="1" applyFill="1" applyBorder="1"/>
    <xf numFmtId="164" fontId="3" fillId="3" borderId="6" xfId="0" applyNumberFormat="1" applyFont="1" applyFill="1" applyBorder="1"/>
    <xf numFmtId="49" fontId="2" fillId="3" borderId="0" xfId="0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14" fillId="3" borderId="0" xfId="0" applyFont="1" applyFill="1"/>
    <xf numFmtId="49" fontId="2" fillId="3" borderId="0" xfId="0" applyNumberFormat="1" applyFont="1" applyFill="1" applyBorder="1" applyAlignment="1">
      <alignment horizontal="left"/>
    </xf>
    <xf numFmtId="164" fontId="15" fillId="3" borderId="0" xfId="0" applyNumberFormat="1" applyFont="1" applyFill="1" applyBorder="1"/>
    <xf numFmtId="49" fontId="2" fillId="2" borderId="3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164" fontId="15" fillId="3" borderId="8" xfId="0" applyNumberFormat="1" applyFont="1" applyFill="1" applyBorder="1"/>
    <xf numFmtId="49" fontId="2" fillId="3" borderId="9" xfId="0" applyNumberFormat="1" applyFont="1" applyFill="1" applyBorder="1" applyAlignment="1">
      <alignment horizontal="left"/>
    </xf>
    <xf numFmtId="164" fontId="15" fillId="3" borderId="2" xfId="0" applyNumberFormat="1" applyFont="1" applyFill="1" applyBorder="1"/>
    <xf numFmtId="164" fontId="15" fillId="3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3" borderId="0" xfId="0" applyNumberFormat="1" applyFont="1" applyFill="1" applyBorder="1"/>
    <xf numFmtId="49" fontId="2" fillId="3" borderId="3" xfId="0" applyNumberFormat="1" applyFont="1" applyFill="1" applyBorder="1" applyAlignment="1">
      <alignment horizontal="left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left"/>
    </xf>
    <xf numFmtId="164" fontId="3" fillId="0" borderId="3" xfId="0" applyNumberFormat="1" applyFont="1" applyFill="1" applyBorder="1"/>
    <xf numFmtId="49" fontId="2" fillId="0" borderId="4" xfId="0" applyNumberFormat="1" applyFont="1" applyFill="1" applyBorder="1" applyAlignment="1">
      <alignment horizontal="center" vertical="center"/>
    </xf>
    <xf numFmtId="43" fontId="14" fillId="2" borderId="3" xfId="1" applyFont="1" applyFill="1" applyBorder="1"/>
    <xf numFmtId="0" fontId="3" fillId="2" borderId="3" xfId="0" applyFont="1" applyFill="1" applyBorder="1"/>
    <xf numFmtId="164" fontId="15" fillId="0" borderId="3" xfId="0" applyNumberFormat="1" applyFont="1" applyFill="1" applyBorder="1"/>
    <xf numFmtId="164" fontId="15" fillId="3" borderId="3" xfId="0" applyNumberFormat="1" applyFont="1" applyFill="1" applyBorder="1"/>
    <xf numFmtId="49" fontId="2" fillId="0" borderId="3" xfId="0" applyNumberFormat="1" applyFont="1" applyFill="1" applyBorder="1" applyAlignment="1">
      <alignment horizontal="left"/>
    </xf>
    <xf numFmtId="0" fontId="14" fillId="2" borderId="4" xfId="2" applyFont="1" applyFill="1" applyBorder="1" applyAlignment="1">
      <alignment horizontal="left" vertical="center" wrapText="1"/>
    </xf>
    <xf numFmtId="4" fontId="14" fillId="2" borderId="4" xfId="3" applyNumberFormat="1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4" fontId="3" fillId="0" borderId="4" xfId="0" applyNumberFormat="1" applyFont="1" applyBorder="1" applyAlignment="1"/>
    <xf numFmtId="0" fontId="3" fillId="0" borderId="7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4" fontId="3" fillId="0" borderId="5" xfId="3" applyNumberFormat="1" applyFont="1" applyBorder="1" applyAlignment="1"/>
    <xf numFmtId="0" fontId="3" fillId="3" borderId="7" xfId="0" applyFont="1" applyFill="1" applyBorder="1"/>
    <xf numFmtId="0" fontId="3" fillId="3" borderId="5" xfId="0" applyFont="1" applyFill="1" applyBorder="1"/>
    <xf numFmtId="0" fontId="3" fillId="3" borderId="9" xfId="0" applyFont="1" applyFill="1" applyBorder="1"/>
    <xf numFmtId="0" fontId="3" fillId="3" borderId="6" xfId="0" applyFont="1" applyFill="1" applyBorder="1"/>
    <xf numFmtId="43" fontId="2" fillId="2" borderId="3" xfId="1" applyFont="1" applyFill="1" applyBorder="1" applyAlignment="1">
      <alignment horizontal="center" vertical="center"/>
    </xf>
    <xf numFmtId="4" fontId="3" fillId="0" borderId="3" xfId="3" applyNumberFormat="1" applyFont="1" applyFill="1" applyBorder="1" applyAlignment="1">
      <alignment wrapText="1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wrapText="1"/>
    </xf>
    <xf numFmtId="4" fontId="3" fillId="0" borderId="16" xfId="3" applyNumberFormat="1" applyFont="1" applyFill="1" applyBorder="1" applyAlignment="1">
      <alignment wrapText="1"/>
    </xf>
    <xf numFmtId="4" fontId="3" fillId="0" borderId="4" xfId="3" applyNumberFormat="1" applyFont="1" applyFill="1" applyBorder="1" applyAlignment="1">
      <alignment wrapText="1"/>
    </xf>
    <xf numFmtId="49" fontId="3" fillId="0" borderId="7" xfId="0" applyNumberFormat="1" applyFont="1" applyFill="1" applyBorder="1" applyAlignment="1">
      <alignment wrapText="1"/>
    </xf>
    <xf numFmtId="49" fontId="3" fillId="0" borderId="5" xfId="0" applyNumberFormat="1" applyFont="1" applyFill="1" applyBorder="1" applyAlignment="1">
      <alignment wrapText="1"/>
    </xf>
    <xf numFmtId="4" fontId="3" fillId="0" borderId="0" xfId="3" applyNumberFormat="1" applyFont="1" applyFill="1" applyBorder="1" applyAlignment="1">
      <alignment wrapText="1"/>
    </xf>
    <xf numFmtId="4" fontId="3" fillId="0" borderId="5" xfId="3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wrapText="1"/>
    </xf>
    <xf numFmtId="49" fontId="3" fillId="0" borderId="6" xfId="0" applyNumberFormat="1" applyFont="1" applyFill="1" applyBorder="1" applyAlignment="1">
      <alignment wrapText="1"/>
    </xf>
    <xf numFmtId="4" fontId="3" fillId="0" borderId="2" xfId="3" applyNumberFormat="1" applyFont="1" applyFill="1" applyBorder="1" applyAlignment="1">
      <alignment wrapText="1"/>
    </xf>
    <xf numFmtId="4" fontId="3" fillId="0" borderId="6" xfId="3" applyNumberFormat="1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 vertical="center"/>
    </xf>
    <xf numFmtId="164" fontId="0" fillId="3" borderId="4" xfId="0" applyNumberFormat="1" applyFill="1" applyBorder="1"/>
    <xf numFmtId="49" fontId="21" fillId="3" borderId="5" xfId="0" applyNumberFormat="1" applyFont="1" applyFill="1" applyBorder="1" applyAlignment="1">
      <alignment horizontal="left"/>
    </xf>
    <xf numFmtId="164" fontId="0" fillId="3" borderId="5" xfId="0" applyNumberFormat="1" applyFill="1" applyBorder="1"/>
    <xf numFmtId="49" fontId="4" fillId="3" borderId="6" xfId="0" applyNumberFormat="1" applyFont="1" applyFill="1" applyBorder="1" applyAlignment="1">
      <alignment horizontal="left"/>
    </xf>
    <xf numFmtId="164" fontId="4" fillId="3" borderId="6" xfId="0" applyNumberFormat="1" applyFont="1" applyFill="1" applyBorder="1"/>
    <xf numFmtId="0" fontId="14" fillId="2" borderId="3" xfId="2" applyFont="1" applyFill="1" applyBorder="1" applyAlignment="1">
      <alignment horizontal="left" vertical="center" wrapText="1"/>
    </xf>
    <xf numFmtId="4" fontId="14" fillId="2" borderId="3" xfId="3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left" vertical="center"/>
    </xf>
    <xf numFmtId="164" fontId="3" fillId="3" borderId="3" xfId="0" applyNumberFormat="1" applyFont="1" applyFill="1" applyBorder="1"/>
    <xf numFmtId="43" fontId="14" fillId="2" borderId="11" xfId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/>
    <xf numFmtId="164" fontId="3" fillId="3" borderId="4" xfId="0" applyNumberFormat="1" applyFont="1" applyFill="1" applyBorder="1" applyAlignment="1">
      <alignment horizontal="center" wrapText="1"/>
    </xf>
    <xf numFmtId="164" fontId="3" fillId="3" borderId="4" xfId="0" applyNumberFormat="1" applyFont="1" applyFill="1" applyBorder="1"/>
    <xf numFmtId="164" fontId="3" fillId="3" borderId="6" xfId="0" applyNumberFormat="1" applyFont="1" applyFill="1" applyBorder="1" applyAlignment="1">
      <alignment horizontal="center" wrapText="1"/>
    </xf>
    <xf numFmtId="43" fontId="2" fillId="2" borderId="3" xfId="1" applyFont="1" applyFill="1" applyBorder="1" applyAlignment="1">
      <alignment horizontal="right" vertical="center"/>
    </xf>
    <xf numFmtId="43" fontId="2" fillId="2" borderId="6" xfId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 wrapText="1"/>
    </xf>
    <xf numFmtId="164" fontId="0" fillId="3" borderId="17" xfId="0" applyNumberFormat="1" applyFill="1" applyBorder="1"/>
    <xf numFmtId="164" fontId="0" fillId="3" borderId="8" xfId="0" applyNumberFormat="1" applyFill="1" applyBorder="1"/>
    <xf numFmtId="165" fontId="3" fillId="0" borderId="3" xfId="0" applyNumberFormat="1" applyFont="1" applyFill="1" applyBorder="1"/>
    <xf numFmtId="43" fontId="2" fillId="2" borderId="13" xfId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vertical="center"/>
    </xf>
    <xf numFmtId="0" fontId="0" fillId="3" borderId="0" xfId="0" applyFill="1"/>
    <xf numFmtId="0" fontId="14" fillId="2" borderId="3" xfId="2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vertical="center"/>
    </xf>
    <xf numFmtId="164" fontId="0" fillId="3" borderId="0" xfId="0" applyNumberFormat="1" applyFill="1" applyBorder="1"/>
    <xf numFmtId="0" fontId="8" fillId="0" borderId="0" xfId="0" applyFont="1"/>
    <xf numFmtId="0" fontId="22" fillId="2" borderId="1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4" fontId="3" fillId="3" borderId="0" xfId="0" applyNumberFormat="1" applyFont="1" applyFill="1" applyBorder="1"/>
    <xf numFmtId="0" fontId="22" fillId="2" borderId="9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0" fontId="8" fillId="3" borderId="0" xfId="0" applyFont="1" applyFill="1"/>
    <xf numFmtId="4" fontId="22" fillId="2" borderId="3" xfId="0" applyNumberFormat="1" applyFont="1" applyFill="1" applyBorder="1" applyAlignment="1">
      <alignment horizontal="center" vertical="center"/>
    </xf>
    <xf numFmtId="0" fontId="8" fillId="3" borderId="0" xfId="0" applyFont="1" applyFill="1" applyBorder="1"/>
    <xf numFmtId="0" fontId="22" fillId="0" borderId="3" xfId="0" applyFont="1" applyBorder="1" applyAlignment="1">
      <alignment vertical="center" wrapText="1"/>
    </xf>
    <xf numFmtId="0" fontId="8" fillId="0" borderId="3" xfId="0" applyFont="1" applyBorder="1"/>
    <xf numFmtId="0" fontId="23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4" fillId="0" borderId="11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43" fontId="23" fillId="0" borderId="3" xfId="1" applyFont="1" applyBorder="1" applyAlignment="1">
      <alignment horizontal="center" vertical="center"/>
    </xf>
    <xf numFmtId="166" fontId="3" fillId="3" borderId="0" xfId="0" applyNumberFormat="1" applyFont="1" applyFill="1" applyBorder="1"/>
    <xf numFmtId="0" fontId="24" fillId="0" borderId="11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43" fontId="24" fillId="0" borderId="3" xfId="1" applyFont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2" fillId="2" borderId="3" xfId="0" applyFont="1" applyFill="1" applyBorder="1" applyAlignment="1">
      <alignment vertical="center"/>
    </xf>
    <xf numFmtId="43" fontId="22" fillId="2" borderId="3" xfId="1" applyFont="1" applyFill="1" applyBorder="1" applyAlignment="1">
      <alignment horizontal="center" vertical="center"/>
    </xf>
    <xf numFmtId="4" fontId="22" fillId="2" borderId="3" xfId="0" applyNumberFormat="1" applyFont="1" applyFill="1" applyBorder="1" applyAlignment="1">
      <alignment horizontal="right" vertical="center"/>
    </xf>
    <xf numFmtId="0" fontId="22" fillId="0" borderId="3" xfId="0" applyFont="1" applyBorder="1" applyAlignment="1">
      <alignment vertical="center"/>
    </xf>
    <xf numFmtId="43" fontId="22" fillId="0" borderId="3" xfId="1" applyFont="1" applyBorder="1" applyAlignment="1">
      <alignment horizontal="center" vertical="center"/>
    </xf>
    <xf numFmtId="43" fontId="24" fillId="0" borderId="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vertical="center" wrapText="1"/>
    </xf>
    <xf numFmtId="0" fontId="25" fillId="0" borderId="0" xfId="0" applyFont="1"/>
    <xf numFmtId="0" fontId="24" fillId="0" borderId="11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4" fontId="24" fillId="0" borderId="3" xfId="0" applyNumberFormat="1" applyFont="1" applyBorder="1" applyAlignment="1">
      <alignment horizontal="center" vertical="center"/>
    </xf>
    <xf numFmtId="0" fontId="22" fillId="2" borderId="3" xfId="0" applyFont="1" applyFill="1" applyBorder="1" applyAlignment="1">
      <alignment vertical="center"/>
    </xf>
    <xf numFmtId="43" fontId="3" fillId="3" borderId="0" xfId="1" applyNumberFormat="1" applyFont="1" applyFill="1" applyBorder="1"/>
    <xf numFmtId="165" fontId="0" fillId="3" borderId="17" xfId="0" applyNumberFormat="1" applyFill="1" applyBorder="1"/>
    <xf numFmtId="165" fontId="0" fillId="3" borderId="8" xfId="0" applyNumberFormat="1" applyFill="1" applyBorder="1"/>
    <xf numFmtId="165" fontId="4" fillId="3" borderId="10" xfId="0" applyNumberFormat="1" applyFont="1" applyFill="1" applyBorder="1"/>
    <xf numFmtId="164" fontId="4" fillId="3" borderId="10" xfId="0" applyNumberFormat="1" applyFont="1" applyFill="1" applyBorder="1"/>
    <xf numFmtId="0" fontId="7" fillId="3" borderId="0" xfId="0" applyFont="1" applyFill="1" applyBorder="1" applyAlignment="1" applyProtection="1">
      <alignment horizontal="center"/>
      <protection locked="0"/>
    </xf>
    <xf numFmtId="43" fontId="7" fillId="3" borderId="0" xfId="1" applyFont="1" applyFill="1" applyBorder="1"/>
    <xf numFmtId="0" fontId="8" fillId="3" borderId="0" xfId="0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/>
    <xf numFmtId="0" fontId="7" fillId="3" borderId="0" xfId="0" applyFont="1" applyFill="1" applyBorder="1" applyAlignment="1" applyProtection="1">
      <alignment horizontal="center" vertical="top" wrapText="1"/>
      <protection locked="0"/>
    </xf>
    <xf numFmtId="43" fontId="7" fillId="3" borderId="0" xfId="1" applyFont="1" applyFill="1" applyBorder="1" applyAlignment="1">
      <alignment vertical="top"/>
    </xf>
    <xf numFmtId="0" fontId="8" fillId="3" borderId="0" xfId="0" applyFont="1" applyFill="1" applyBorder="1" applyAlignment="1">
      <alignment vertical="top"/>
    </xf>
    <xf numFmtId="0" fontId="8" fillId="0" borderId="0" xfId="0" applyFont="1" applyFill="1"/>
    <xf numFmtId="49" fontId="2" fillId="0" borderId="0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/>
    <xf numFmtId="164" fontId="2" fillId="0" borderId="12" xfId="0" applyNumberFormat="1" applyFont="1" applyFill="1" applyBorder="1"/>
    <xf numFmtId="164" fontId="2" fillId="0" borderId="0" xfId="0" applyNumberFormat="1" applyFont="1" applyFill="1" applyBorder="1"/>
    <xf numFmtId="0" fontId="3" fillId="0" borderId="0" xfId="0" applyFont="1" applyFill="1"/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790575</xdr:colOff>
      <xdr:row>17</xdr:row>
      <xdr:rowOff>123825</xdr:rowOff>
    </xdr:from>
    <xdr:ext cx="1750287" cy="553738"/>
    <xdr:sp macro="" textlink="">
      <xdr:nvSpPr>
        <xdr:cNvPr id="2" name="2 Rectángulo"/>
        <xdr:cNvSpPr/>
      </xdr:nvSpPr>
      <xdr:spPr>
        <a:xfrm>
          <a:off x="4467225" y="3057525"/>
          <a:ext cx="1750287" cy="55373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714375</xdr:colOff>
      <xdr:row>28</xdr:row>
      <xdr:rowOff>133350</xdr:rowOff>
    </xdr:from>
    <xdr:ext cx="1750287" cy="534688"/>
    <xdr:sp macro="" textlink="">
      <xdr:nvSpPr>
        <xdr:cNvPr id="3" name="2 Rectángulo"/>
        <xdr:cNvSpPr/>
      </xdr:nvSpPr>
      <xdr:spPr>
        <a:xfrm>
          <a:off x="4391025" y="4886325"/>
          <a:ext cx="1750287" cy="53468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238125</xdr:colOff>
      <xdr:row>37</xdr:row>
      <xdr:rowOff>161925</xdr:rowOff>
    </xdr:from>
    <xdr:ext cx="1750287" cy="410863"/>
    <xdr:sp macro="" textlink="">
      <xdr:nvSpPr>
        <xdr:cNvPr id="4" name="2 Rectángulo"/>
        <xdr:cNvSpPr/>
      </xdr:nvSpPr>
      <xdr:spPr>
        <a:xfrm>
          <a:off x="5010150" y="6762750"/>
          <a:ext cx="1750287" cy="410863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247650</xdr:colOff>
      <xdr:row>47</xdr:row>
      <xdr:rowOff>152400</xdr:rowOff>
    </xdr:from>
    <xdr:ext cx="1750287" cy="410863"/>
    <xdr:sp macro="" textlink="">
      <xdr:nvSpPr>
        <xdr:cNvPr id="5" name="2 Rectángulo"/>
        <xdr:cNvSpPr/>
      </xdr:nvSpPr>
      <xdr:spPr>
        <a:xfrm>
          <a:off x="3924300" y="9772650"/>
          <a:ext cx="1750287" cy="410863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57</xdr:row>
      <xdr:rowOff>142875</xdr:rowOff>
    </xdr:from>
    <xdr:ext cx="2781300" cy="458488"/>
    <xdr:sp macro="" textlink="">
      <xdr:nvSpPr>
        <xdr:cNvPr id="6" name="2 Rectángulo"/>
        <xdr:cNvSpPr/>
      </xdr:nvSpPr>
      <xdr:spPr>
        <a:xfrm>
          <a:off x="4772025" y="11744325"/>
          <a:ext cx="2781300" cy="45848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476249</xdr:colOff>
      <xdr:row>66</xdr:row>
      <xdr:rowOff>28576</xdr:rowOff>
    </xdr:from>
    <xdr:ext cx="2219325" cy="295274"/>
    <xdr:sp macro="" textlink="">
      <xdr:nvSpPr>
        <xdr:cNvPr id="7" name="2 Rectángulo"/>
        <xdr:cNvSpPr/>
      </xdr:nvSpPr>
      <xdr:spPr>
        <a:xfrm>
          <a:off x="4152899" y="12877801"/>
          <a:ext cx="2219325" cy="295274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0</xdr:col>
      <xdr:colOff>1571625</xdr:colOff>
      <xdr:row>140</xdr:row>
      <xdr:rowOff>76201</xdr:rowOff>
    </xdr:from>
    <xdr:ext cx="1800225" cy="400050"/>
    <xdr:sp macro="" textlink="">
      <xdr:nvSpPr>
        <xdr:cNvPr id="8" name="2 Rectángulo"/>
        <xdr:cNvSpPr/>
      </xdr:nvSpPr>
      <xdr:spPr>
        <a:xfrm>
          <a:off x="1571625" y="27022426"/>
          <a:ext cx="1800225" cy="4000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0</xdr:col>
      <xdr:colOff>1438275</xdr:colOff>
      <xdr:row>148</xdr:row>
      <xdr:rowOff>0</xdr:rowOff>
    </xdr:from>
    <xdr:ext cx="1800225" cy="400050"/>
    <xdr:sp macro="" textlink="">
      <xdr:nvSpPr>
        <xdr:cNvPr id="9" name="2 Rectángulo"/>
        <xdr:cNvSpPr/>
      </xdr:nvSpPr>
      <xdr:spPr>
        <a:xfrm>
          <a:off x="1438275" y="28470225"/>
          <a:ext cx="1800225" cy="4000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238125</xdr:colOff>
      <xdr:row>178</xdr:row>
      <xdr:rowOff>0</xdr:rowOff>
    </xdr:from>
    <xdr:ext cx="1809749" cy="314325"/>
    <xdr:sp macro="" textlink="">
      <xdr:nvSpPr>
        <xdr:cNvPr id="10" name="2 Rectángulo"/>
        <xdr:cNvSpPr/>
      </xdr:nvSpPr>
      <xdr:spPr>
        <a:xfrm>
          <a:off x="3914775" y="34756725"/>
          <a:ext cx="1809749" cy="3143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695325</xdr:colOff>
      <xdr:row>190</xdr:row>
      <xdr:rowOff>38099</xdr:rowOff>
    </xdr:from>
    <xdr:ext cx="1809749" cy="428625"/>
    <xdr:sp macro="" textlink="">
      <xdr:nvSpPr>
        <xdr:cNvPr id="11" name="2 Rectángulo"/>
        <xdr:cNvSpPr/>
      </xdr:nvSpPr>
      <xdr:spPr>
        <a:xfrm>
          <a:off x="4371975" y="37290374"/>
          <a:ext cx="1809749" cy="4286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685800</xdr:colOff>
      <xdr:row>197</xdr:row>
      <xdr:rowOff>38100</xdr:rowOff>
    </xdr:from>
    <xdr:ext cx="1809749" cy="476250"/>
    <xdr:sp macro="" textlink="">
      <xdr:nvSpPr>
        <xdr:cNvPr id="12" name="2 Rectángulo"/>
        <xdr:cNvSpPr/>
      </xdr:nvSpPr>
      <xdr:spPr>
        <a:xfrm>
          <a:off x="4362450" y="38661975"/>
          <a:ext cx="1809749" cy="4762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685800</xdr:colOff>
      <xdr:row>471</xdr:row>
      <xdr:rowOff>104775</xdr:rowOff>
    </xdr:from>
    <xdr:ext cx="1809749" cy="314325"/>
    <xdr:sp macro="" textlink="">
      <xdr:nvSpPr>
        <xdr:cNvPr id="15" name="2 Rectángulo"/>
        <xdr:cNvSpPr/>
      </xdr:nvSpPr>
      <xdr:spPr>
        <a:xfrm>
          <a:off x="4362450" y="90563700"/>
          <a:ext cx="1809749" cy="3143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5/ESTADOS%20FINANCIEROS/2do%20Trim%2020151/Estados%20Fros%20y%20Pptales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5/ESTADOS%20FINANCIEROS/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alanza STyRC"/>
      <sheetName val="EAIyE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I25">
            <v>23491816.890000001</v>
          </cell>
        </row>
      </sheetData>
      <sheetData sheetId="11">
        <row r="18">
          <cell r="I18">
            <v>19330161.140000001</v>
          </cell>
        </row>
      </sheetData>
      <sheetData sheetId="12"/>
      <sheetData sheetId="13">
        <row r="37">
          <cell r="J37">
            <v>128139.96</v>
          </cell>
        </row>
        <row r="39">
          <cell r="I39">
            <v>0</v>
          </cell>
        </row>
        <row r="40">
          <cell r="I40">
            <v>190475</v>
          </cell>
        </row>
        <row r="41">
          <cell r="I41">
            <v>0</v>
          </cell>
        </row>
        <row r="42">
          <cell r="I42">
            <v>116896</v>
          </cell>
        </row>
        <row r="45">
          <cell r="I45">
            <v>2810003.61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EAI"/>
      <sheetName val="CA"/>
      <sheetName val="COG"/>
      <sheetName val="CE"/>
      <sheetName val="CFG"/>
      <sheetName val="EN"/>
      <sheetName val="ID"/>
      <sheetName val="IPF"/>
      <sheetName val="CProg"/>
      <sheetName val="Balanza STyRC"/>
      <sheetName val="AIyE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8">
          <cell r="J38">
            <v>21900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2"/>
  <sheetViews>
    <sheetView tabSelected="1" zoomScale="90" zoomScaleNormal="90" workbookViewId="0">
      <selection activeCell="A138" sqref="A138"/>
    </sheetView>
  </sheetViews>
  <sheetFormatPr baseColWidth="10" defaultRowHeight="11.25"/>
  <cols>
    <col min="1" max="1" width="55.140625" style="4" bestFit="1" customWidth="1"/>
    <col min="2" max="2" width="16.42578125" style="4" bestFit="1" customWidth="1"/>
    <col min="3" max="3" width="17.140625" style="4" customWidth="1"/>
    <col min="4" max="4" width="19.140625" style="4" customWidth="1"/>
    <col min="5" max="5" width="17.140625" style="4" customWidth="1"/>
    <col min="6" max="6" width="14.85546875" style="4" bestFit="1" customWidth="1"/>
    <col min="7" max="16384" width="11.42578125" style="4"/>
  </cols>
  <sheetData>
    <row r="1" spans="1:6">
      <c r="A1" s="1"/>
      <c r="B1" s="2"/>
      <c r="C1" s="2"/>
      <c r="D1" s="2"/>
      <c r="E1" s="2"/>
      <c r="F1" s="3"/>
    </row>
    <row r="2" spans="1:6" ht="12.75">
      <c r="A2" s="5" t="s">
        <v>0</v>
      </c>
      <c r="B2" s="6"/>
      <c r="C2" s="6"/>
      <c r="D2" s="6"/>
      <c r="E2" s="6"/>
      <c r="F2" s="6"/>
    </row>
    <row r="3" spans="1:6" ht="12.75">
      <c r="A3" s="5" t="s">
        <v>1</v>
      </c>
      <c r="B3" s="6"/>
      <c r="C3" s="6"/>
      <c r="D3" s="6"/>
      <c r="E3" s="6"/>
      <c r="F3" s="6"/>
    </row>
    <row r="4" spans="1:6" ht="15">
      <c r="A4" s="7"/>
      <c r="B4"/>
      <c r="C4" s="8"/>
      <c r="D4" s="8"/>
      <c r="E4" s="8"/>
    </row>
    <row r="5" spans="1:6" ht="12">
      <c r="A5" s="9" t="s">
        <v>2</v>
      </c>
      <c r="B5" s="10" t="s">
        <v>3</v>
      </c>
      <c r="C5" s="10"/>
      <c r="D5" s="10"/>
      <c r="E5" s="11"/>
    </row>
    <row r="6" spans="1:6" ht="12">
      <c r="A6" s="9"/>
      <c r="B6" s="12"/>
      <c r="C6" s="13"/>
      <c r="D6" s="14"/>
      <c r="E6" s="15"/>
    </row>
    <row r="7" spans="1:6" ht="12">
      <c r="A7" s="9"/>
      <c r="B7" s="12"/>
      <c r="C7" s="13"/>
      <c r="D7" s="14"/>
      <c r="E7" s="15"/>
    </row>
    <row r="8" spans="1:6" ht="12.75">
      <c r="A8" s="16" t="s">
        <v>4</v>
      </c>
      <c r="B8" s="16"/>
      <c r="C8" s="16"/>
      <c r="D8" s="16"/>
      <c r="E8" s="16"/>
    </row>
    <row r="9" spans="1:6" ht="12.75">
      <c r="A9" s="17"/>
      <c r="B9" s="17"/>
      <c r="C9" s="17"/>
      <c r="D9" s="17"/>
      <c r="E9" s="17"/>
    </row>
    <row r="10" spans="1:6" ht="12">
      <c r="A10" s="18"/>
      <c r="B10" s="12"/>
      <c r="C10" s="13"/>
      <c r="D10" s="14"/>
      <c r="E10" s="15"/>
    </row>
    <row r="11" spans="1:6" ht="12.75">
      <c r="A11" s="19" t="s">
        <v>5</v>
      </c>
      <c r="B11" s="20"/>
      <c r="C11" s="21"/>
      <c r="D11" s="8"/>
      <c r="E11" s="8"/>
    </row>
    <row r="12" spans="1:6" ht="15">
      <c r="A12" s="22"/>
      <c r="B12"/>
      <c r="C12" s="8"/>
      <c r="D12" s="8"/>
      <c r="E12" s="8"/>
    </row>
    <row r="13" spans="1:6" ht="15">
      <c r="A13" s="23" t="s">
        <v>6</v>
      </c>
      <c r="B13"/>
      <c r="C13" s="8"/>
      <c r="D13" s="8"/>
      <c r="E13" s="8"/>
    </row>
    <row r="14" spans="1:6" ht="15">
      <c r="B14"/>
    </row>
    <row r="15" spans="1:6" ht="12">
      <c r="A15" s="24" t="s">
        <v>7</v>
      </c>
      <c r="B15" s="25"/>
      <c r="C15" s="25"/>
      <c r="D15" s="25"/>
    </row>
    <row r="16" spans="1:6">
      <c r="A16" s="26"/>
      <c r="B16" s="25"/>
      <c r="C16" s="25"/>
      <c r="D16" s="25"/>
    </row>
    <row r="17" spans="1:4">
      <c r="A17" s="27" t="s">
        <v>8</v>
      </c>
      <c r="B17" s="28" t="s">
        <v>9</v>
      </c>
      <c r="C17" s="28" t="s">
        <v>10</v>
      </c>
      <c r="D17" s="28" t="s">
        <v>11</v>
      </c>
    </row>
    <row r="18" spans="1:4">
      <c r="A18" s="29" t="s">
        <v>12</v>
      </c>
      <c r="B18" s="30"/>
      <c r="C18" s="30">
        <v>0</v>
      </c>
      <c r="D18" s="30">
        <v>0</v>
      </c>
    </row>
    <row r="19" spans="1:4">
      <c r="A19" s="31"/>
      <c r="B19" s="32"/>
      <c r="C19" s="32">
        <v>0</v>
      </c>
      <c r="D19" s="32">
        <v>0</v>
      </c>
    </row>
    <row r="20" spans="1:4">
      <c r="A20" s="31" t="s">
        <v>13</v>
      </c>
      <c r="B20" s="32"/>
      <c r="C20" s="32">
        <v>0</v>
      </c>
      <c r="D20" s="32">
        <v>0</v>
      </c>
    </row>
    <row r="21" spans="1:4">
      <c r="A21" s="31"/>
      <c r="B21" s="32"/>
      <c r="C21" s="32">
        <v>0</v>
      </c>
      <c r="D21" s="32">
        <v>0</v>
      </c>
    </row>
    <row r="22" spans="1:4">
      <c r="A22" s="33" t="s">
        <v>14</v>
      </c>
      <c r="B22" s="34"/>
      <c r="C22" s="34">
        <v>0</v>
      </c>
      <c r="D22" s="34">
        <v>0</v>
      </c>
    </row>
    <row r="23" spans="1:4">
      <c r="A23" s="26"/>
      <c r="B23" s="28">
        <f>SUM(B18:B22)</f>
        <v>0</v>
      </c>
      <c r="C23" s="28"/>
      <c r="D23" s="28">
        <f t="shared" ref="D23" si="0">SUM(D18:D22)</f>
        <v>0</v>
      </c>
    </row>
    <row r="24" spans="1:4">
      <c r="A24" s="26"/>
      <c r="B24" s="25"/>
      <c r="C24" s="25"/>
      <c r="D24" s="25"/>
    </row>
    <row r="25" spans="1:4">
      <c r="A25" s="26"/>
      <c r="B25" s="25"/>
      <c r="C25" s="25"/>
      <c r="D25" s="25"/>
    </row>
    <row r="26" spans="1:4" ht="12">
      <c r="A26" s="24" t="s">
        <v>15</v>
      </c>
      <c r="B26" s="35"/>
      <c r="C26" s="25"/>
      <c r="D26" s="25"/>
    </row>
    <row r="28" spans="1:4">
      <c r="A28" s="27" t="s">
        <v>16</v>
      </c>
      <c r="B28" s="28" t="s">
        <v>9</v>
      </c>
      <c r="C28" s="28" t="s">
        <v>17</v>
      </c>
      <c r="D28" s="28" t="s">
        <v>18</v>
      </c>
    </row>
    <row r="29" spans="1:4">
      <c r="A29" s="31" t="s">
        <v>19</v>
      </c>
      <c r="B29" s="36"/>
      <c r="C29" s="36"/>
      <c r="D29" s="36"/>
    </row>
    <row r="30" spans="1:4">
      <c r="A30" s="31"/>
      <c r="B30" s="36"/>
      <c r="C30" s="36"/>
      <c r="D30" s="36"/>
    </row>
    <row r="31" spans="1:4">
      <c r="A31" s="31" t="s">
        <v>20</v>
      </c>
      <c r="B31" s="36"/>
      <c r="C31" s="36"/>
      <c r="D31" s="36"/>
    </row>
    <row r="32" spans="1:4">
      <c r="A32" s="31"/>
      <c r="B32" s="36"/>
      <c r="C32" s="36"/>
      <c r="D32" s="36"/>
    </row>
    <row r="33" spans="1:6">
      <c r="A33" s="33"/>
      <c r="B33" s="37"/>
      <c r="C33" s="37"/>
      <c r="D33" s="37"/>
    </row>
    <row r="34" spans="1:6">
      <c r="B34" s="28">
        <f>SUM(B29:B33)</f>
        <v>0</v>
      </c>
      <c r="C34" s="28">
        <f t="shared" ref="C34:D34" si="1">SUM(C29:C33)</f>
        <v>0</v>
      </c>
      <c r="D34" s="28">
        <f t="shared" si="1"/>
        <v>0</v>
      </c>
    </row>
    <row r="35" spans="1:6">
      <c r="B35" s="38"/>
      <c r="C35" s="38"/>
      <c r="D35" s="38"/>
    </row>
    <row r="37" spans="1:6">
      <c r="A37" s="27" t="s">
        <v>21</v>
      </c>
      <c r="B37" s="28" t="s">
        <v>9</v>
      </c>
      <c r="C37" s="28" t="s">
        <v>22</v>
      </c>
      <c r="D37" s="28" t="s">
        <v>23</v>
      </c>
      <c r="E37" s="28" t="s">
        <v>24</v>
      </c>
    </row>
    <row r="38" spans="1:6">
      <c r="A38" s="31" t="s">
        <v>25</v>
      </c>
      <c r="B38" s="36"/>
      <c r="C38" s="36"/>
      <c r="D38" s="36"/>
      <c r="E38" s="36"/>
    </row>
    <row r="39" spans="1:6">
      <c r="A39" s="31"/>
      <c r="B39" s="36"/>
      <c r="C39" s="36"/>
      <c r="D39" s="36"/>
      <c r="E39" s="36"/>
    </row>
    <row r="40" spans="1:6">
      <c r="A40" s="31" t="s">
        <v>26</v>
      </c>
      <c r="B40" s="36"/>
      <c r="C40" s="36"/>
      <c r="D40" s="36"/>
      <c r="E40" s="36"/>
    </row>
    <row r="41" spans="1:6">
      <c r="A41" s="33"/>
      <c r="B41" s="37"/>
      <c r="C41" s="37"/>
      <c r="D41" s="37"/>
      <c r="E41" s="37"/>
    </row>
    <row r="42" spans="1:6">
      <c r="B42" s="28">
        <f>SUM(B37:B41)</f>
        <v>0</v>
      </c>
      <c r="C42" s="28">
        <f t="shared" ref="C42:E42" si="2">SUM(C37:C41)</f>
        <v>0</v>
      </c>
      <c r="D42" s="28">
        <f t="shared" si="2"/>
        <v>0</v>
      </c>
      <c r="E42" s="28">
        <f t="shared" si="2"/>
        <v>0</v>
      </c>
    </row>
    <row r="44" spans="1:6" ht="12.75">
      <c r="F44" s="39"/>
    </row>
    <row r="45" spans="1:6" ht="12">
      <c r="A45" s="24" t="s">
        <v>27</v>
      </c>
    </row>
    <row r="46" spans="1:6">
      <c r="A46" s="40"/>
    </row>
    <row r="47" spans="1:6">
      <c r="A47" s="27" t="s">
        <v>28</v>
      </c>
      <c r="B47" s="28" t="s">
        <v>9</v>
      </c>
      <c r="C47" s="28" t="s">
        <v>29</v>
      </c>
    </row>
    <row r="48" spans="1:6">
      <c r="A48" s="29" t="s">
        <v>30</v>
      </c>
      <c r="B48" s="30"/>
      <c r="C48" s="30">
        <v>0</v>
      </c>
    </row>
    <row r="49" spans="1:6">
      <c r="A49" s="31"/>
      <c r="B49" s="32"/>
      <c r="C49" s="32">
        <v>0</v>
      </c>
    </row>
    <row r="50" spans="1:6">
      <c r="A50" s="31" t="s">
        <v>31</v>
      </c>
      <c r="B50" s="32"/>
      <c r="C50" s="32"/>
    </row>
    <row r="51" spans="1:6">
      <c r="A51" s="33"/>
      <c r="B51" s="34"/>
      <c r="C51" s="34">
        <v>0</v>
      </c>
    </row>
    <row r="52" spans="1:6">
      <c r="A52" s="41"/>
      <c r="B52" s="28">
        <f>SUM(B47:B51)</f>
        <v>0</v>
      </c>
      <c r="C52" s="28"/>
    </row>
    <row r="53" spans="1:6">
      <c r="A53" s="41"/>
      <c r="B53" s="42"/>
      <c r="C53" s="42"/>
    </row>
    <row r="55" spans="1:6" ht="12">
      <c r="A55" s="24" t="s">
        <v>32</v>
      </c>
    </row>
    <row r="56" spans="1:6">
      <c r="A56" s="40"/>
    </row>
    <row r="57" spans="1:6" ht="22.5">
      <c r="A57" s="27" t="s">
        <v>33</v>
      </c>
      <c r="B57" s="28" t="s">
        <v>9</v>
      </c>
      <c r="C57" s="28" t="s">
        <v>10</v>
      </c>
      <c r="D57" s="28" t="s">
        <v>34</v>
      </c>
      <c r="E57" s="43" t="s">
        <v>35</v>
      </c>
      <c r="F57" s="28" t="s">
        <v>36</v>
      </c>
    </row>
    <row r="58" spans="1:6">
      <c r="A58" s="44" t="s">
        <v>37</v>
      </c>
      <c r="B58" s="42"/>
      <c r="C58" s="42">
        <v>0</v>
      </c>
      <c r="D58" s="42">
        <v>0</v>
      </c>
      <c r="E58" s="42">
        <v>0</v>
      </c>
      <c r="F58" s="45">
        <v>0</v>
      </c>
    </row>
    <row r="59" spans="1:6">
      <c r="A59" s="44"/>
      <c r="B59" s="42"/>
      <c r="C59" s="42">
        <v>0</v>
      </c>
      <c r="D59" s="42">
        <v>0</v>
      </c>
      <c r="E59" s="42">
        <v>0</v>
      </c>
      <c r="F59" s="45">
        <v>0</v>
      </c>
    </row>
    <row r="60" spans="1:6">
      <c r="A60" s="44"/>
      <c r="B60" s="42"/>
      <c r="C60" s="42">
        <v>0</v>
      </c>
      <c r="D60" s="42">
        <v>0</v>
      </c>
      <c r="E60" s="42">
        <v>0</v>
      </c>
      <c r="F60" s="45">
        <v>0</v>
      </c>
    </row>
    <row r="61" spans="1:6">
      <c r="A61" s="46"/>
      <c r="B61" s="47"/>
      <c r="C61" s="47">
        <v>0</v>
      </c>
      <c r="D61" s="47">
        <v>0</v>
      </c>
      <c r="E61" s="47">
        <v>0</v>
      </c>
      <c r="F61" s="48">
        <v>0</v>
      </c>
    </row>
    <row r="62" spans="1:6">
      <c r="A62" s="41"/>
      <c r="B62" s="28">
        <f>SUM(B57:B61)</f>
        <v>0</v>
      </c>
      <c r="C62" s="49">
        <v>0</v>
      </c>
      <c r="D62" s="50">
        <v>0</v>
      </c>
      <c r="E62" s="50">
        <v>0</v>
      </c>
      <c r="F62" s="51">
        <v>0</v>
      </c>
    </row>
    <row r="63" spans="1:6" s="184" customFormat="1">
      <c r="A63" s="179"/>
      <c r="B63" s="183"/>
      <c r="C63" s="183"/>
      <c r="D63" s="183"/>
      <c r="E63" s="183"/>
      <c r="F63" s="183"/>
    </row>
    <row r="64" spans="1:6" s="184" customFormat="1">
      <c r="A64" s="179"/>
      <c r="B64" s="183"/>
      <c r="C64" s="183"/>
      <c r="D64" s="183"/>
      <c r="E64" s="183"/>
      <c r="F64" s="183"/>
    </row>
    <row r="65" spans="1:6" s="184" customFormat="1">
      <c r="A65" s="179"/>
      <c r="B65" s="180"/>
      <c r="C65" s="181"/>
      <c r="D65" s="182"/>
      <c r="E65" s="183"/>
      <c r="F65" s="183"/>
    </row>
    <row r="66" spans="1:6">
      <c r="A66" s="27" t="s">
        <v>38</v>
      </c>
      <c r="B66" s="28" t="s">
        <v>9</v>
      </c>
      <c r="C66" s="28" t="s">
        <v>10</v>
      </c>
      <c r="D66" s="28" t="s">
        <v>39</v>
      </c>
      <c r="E66" s="52"/>
      <c r="F66" s="52"/>
    </row>
    <row r="67" spans="1:6">
      <c r="A67" s="31" t="s">
        <v>40</v>
      </c>
      <c r="B67" s="32"/>
      <c r="C67" s="32">
        <v>0</v>
      </c>
      <c r="D67" s="32">
        <v>0</v>
      </c>
      <c r="E67" s="52"/>
      <c r="F67" s="52"/>
    </row>
    <row r="68" spans="1:6">
      <c r="A68" s="31"/>
      <c r="B68" s="32"/>
      <c r="C68" s="32">
        <v>0</v>
      </c>
      <c r="D68" s="32">
        <v>0</v>
      </c>
      <c r="E68" s="52"/>
      <c r="F68" s="52"/>
    </row>
    <row r="69" spans="1:6">
      <c r="A69" s="53"/>
      <c r="B69" s="28">
        <f>SUM(B67:B68)</f>
        <v>0</v>
      </c>
      <c r="C69" s="54"/>
      <c r="D69" s="55"/>
      <c r="E69" s="52"/>
      <c r="F69" s="52"/>
    </row>
    <row r="70" spans="1:6">
      <c r="A70" s="41"/>
      <c r="B70" s="52"/>
      <c r="C70" s="52"/>
      <c r="D70" s="52"/>
      <c r="E70" s="52"/>
      <c r="F70" s="52"/>
    </row>
    <row r="71" spans="1:6" ht="12">
      <c r="A71" s="24" t="s">
        <v>41</v>
      </c>
    </row>
    <row r="73" spans="1:6">
      <c r="A73" s="40"/>
    </row>
    <row r="74" spans="1:6">
      <c r="A74" s="27" t="s">
        <v>42</v>
      </c>
      <c r="B74" s="28" t="s">
        <v>43</v>
      </c>
      <c r="C74" s="28" t="s">
        <v>44</v>
      </c>
      <c r="D74" s="28" t="s">
        <v>45</v>
      </c>
      <c r="E74" s="28" t="s">
        <v>46</v>
      </c>
    </row>
    <row r="75" spans="1:6">
      <c r="A75" s="56" t="s">
        <v>47</v>
      </c>
      <c r="B75" s="57">
        <v>11252353.140000001</v>
      </c>
      <c r="C75" s="57">
        <v>15247616.25</v>
      </c>
      <c r="D75" s="57">
        <v>3995263.11</v>
      </c>
      <c r="E75" s="58"/>
    </row>
    <row r="76" spans="1:6">
      <c r="A76" s="56" t="s">
        <v>48</v>
      </c>
      <c r="B76" s="57">
        <v>54151272.869999997</v>
      </c>
      <c r="C76" s="57">
        <v>54151272.869999997</v>
      </c>
      <c r="D76" s="57">
        <v>0</v>
      </c>
      <c r="E76" s="58"/>
    </row>
    <row r="77" spans="1:6">
      <c r="A77" s="56" t="s">
        <v>49</v>
      </c>
      <c r="B77" s="57">
        <v>17690627.579999998</v>
      </c>
      <c r="C77" s="57">
        <v>16505368.08</v>
      </c>
      <c r="D77" s="57">
        <v>-1185259.5</v>
      </c>
      <c r="E77" s="58"/>
    </row>
    <row r="78" spans="1:6">
      <c r="A78" s="56" t="s">
        <v>50</v>
      </c>
      <c r="B78" s="57">
        <v>83094253.590000004</v>
      </c>
      <c r="C78" s="57">
        <v>85904257.200000003</v>
      </c>
      <c r="D78" s="57">
        <v>2810003.61</v>
      </c>
      <c r="E78" s="58"/>
    </row>
    <row r="79" spans="1:6">
      <c r="A79" s="56" t="s">
        <v>51</v>
      </c>
      <c r="B79" s="57">
        <v>2698208.19</v>
      </c>
      <c r="C79" s="57">
        <v>2698208.19</v>
      </c>
      <c r="D79" s="57">
        <v>0</v>
      </c>
      <c r="E79" s="58"/>
    </row>
    <row r="80" spans="1:6">
      <c r="A80" s="56" t="s">
        <v>52</v>
      </c>
      <c r="B80" s="57">
        <v>7524730.8300000001</v>
      </c>
      <c r="C80" s="57">
        <v>7524730.8300000001</v>
      </c>
      <c r="D80" s="57">
        <v>0</v>
      </c>
      <c r="E80" s="58"/>
    </row>
    <row r="81" spans="1:6">
      <c r="A81" s="56" t="s">
        <v>53</v>
      </c>
      <c r="B81" s="57">
        <v>6380</v>
      </c>
      <c r="C81" s="57">
        <v>6380</v>
      </c>
      <c r="D81" s="57">
        <v>0</v>
      </c>
      <c r="E81" s="58"/>
    </row>
    <row r="82" spans="1:6">
      <c r="A82" s="56" t="s">
        <v>54</v>
      </c>
      <c r="B82" s="57">
        <v>5314287.57</v>
      </c>
      <c r="C82" s="57">
        <v>5330470.03</v>
      </c>
      <c r="D82" s="57">
        <v>16182.46</v>
      </c>
      <c r="E82" s="58"/>
    </row>
    <row r="83" spans="1:6">
      <c r="A83" s="56" t="s">
        <v>55</v>
      </c>
      <c r="B83" s="57">
        <v>172314</v>
      </c>
      <c r="C83" s="57">
        <v>172314</v>
      </c>
      <c r="D83" s="57">
        <v>0</v>
      </c>
      <c r="E83" s="58"/>
    </row>
    <row r="84" spans="1:6">
      <c r="A84" s="56" t="s">
        <v>56</v>
      </c>
      <c r="B84" s="57">
        <v>289744.26</v>
      </c>
      <c r="C84" s="57">
        <v>387054.26</v>
      </c>
      <c r="D84" s="57">
        <v>97310</v>
      </c>
      <c r="E84" s="58"/>
    </row>
    <row r="85" spans="1:6">
      <c r="A85" s="56" t="s">
        <v>57</v>
      </c>
      <c r="B85" s="57">
        <v>198546.67</v>
      </c>
      <c r="C85" s="57">
        <v>198546.67</v>
      </c>
      <c r="D85" s="57">
        <v>0</v>
      </c>
      <c r="E85" s="58"/>
    </row>
    <row r="86" spans="1:6">
      <c r="A86" s="56" t="s">
        <v>58</v>
      </c>
      <c r="B86" s="57">
        <v>507762.21</v>
      </c>
      <c r="C86" s="57">
        <v>529662.21</v>
      </c>
      <c r="D86" s="57">
        <v>21900</v>
      </c>
      <c r="E86" s="58"/>
    </row>
    <row r="87" spans="1:6">
      <c r="A87" s="56" t="s">
        <v>59</v>
      </c>
      <c r="B87" s="57">
        <v>88963.16</v>
      </c>
      <c r="C87" s="57">
        <v>88963.16</v>
      </c>
      <c r="D87" s="57">
        <v>0</v>
      </c>
      <c r="E87" s="58"/>
    </row>
    <row r="88" spans="1:6">
      <c r="A88" s="56" t="s">
        <v>60</v>
      </c>
      <c r="B88" s="57">
        <v>211315.94</v>
      </c>
      <c r="C88" s="57">
        <v>211315.94</v>
      </c>
      <c r="D88" s="57">
        <v>0</v>
      </c>
      <c r="E88" s="58"/>
    </row>
    <row r="89" spans="1:6">
      <c r="A89" s="56" t="s">
        <v>61</v>
      </c>
      <c r="B89" s="57">
        <v>178083.43</v>
      </c>
      <c r="C89" s="57">
        <v>178083.43</v>
      </c>
      <c r="D89" s="57">
        <v>0</v>
      </c>
      <c r="E89" s="58"/>
    </row>
    <row r="90" spans="1:6">
      <c r="A90" s="56" t="s">
        <v>62</v>
      </c>
      <c r="B90" s="57">
        <v>3738169.22</v>
      </c>
      <c r="C90" s="57">
        <v>3738169.22</v>
      </c>
      <c r="D90" s="57">
        <v>0</v>
      </c>
      <c r="E90" s="58"/>
    </row>
    <row r="91" spans="1:6" ht="12.75">
      <c r="A91" s="56" t="s">
        <v>63</v>
      </c>
      <c r="B91" s="57">
        <v>1900000</v>
      </c>
      <c r="C91" s="57">
        <v>2090475</v>
      </c>
      <c r="D91" s="57">
        <v>190475</v>
      </c>
      <c r="E91" s="58"/>
      <c r="F91" s="39"/>
    </row>
    <row r="92" spans="1:6" ht="12.75">
      <c r="A92" s="56" t="s">
        <v>64</v>
      </c>
      <c r="B92" s="57">
        <v>1606284</v>
      </c>
      <c r="C92" s="57">
        <v>1606284</v>
      </c>
      <c r="D92" s="57">
        <v>0</v>
      </c>
      <c r="E92" s="58"/>
      <c r="F92" s="39"/>
    </row>
    <row r="93" spans="1:6">
      <c r="A93" s="56" t="s">
        <v>65</v>
      </c>
      <c r="B93" s="57">
        <v>50353.19</v>
      </c>
      <c r="C93" s="57">
        <v>50353.19</v>
      </c>
      <c r="D93" s="57">
        <v>0</v>
      </c>
      <c r="E93" s="58"/>
    </row>
    <row r="94" spans="1:6">
      <c r="A94" s="56" t="s">
        <v>66</v>
      </c>
      <c r="B94" s="57">
        <v>39100</v>
      </c>
      <c r="C94" s="57">
        <v>39100</v>
      </c>
      <c r="D94" s="57">
        <v>0</v>
      </c>
      <c r="E94" s="58"/>
    </row>
    <row r="95" spans="1:6">
      <c r="A95" s="56" t="s">
        <v>67</v>
      </c>
      <c r="B95" s="57">
        <v>4713582.4800000004</v>
      </c>
      <c r="C95" s="57">
        <v>4713582.4800000004</v>
      </c>
      <c r="D95" s="57">
        <v>0</v>
      </c>
      <c r="E95" s="58"/>
    </row>
    <row r="96" spans="1:6">
      <c r="A96" s="56" t="s">
        <v>68</v>
      </c>
      <c r="B96" s="57">
        <v>312922.2</v>
      </c>
      <c r="C96" s="57">
        <v>412672.2</v>
      </c>
      <c r="D96" s="57">
        <v>99750</v>
      </c>
      <c r="E96" s="58"/>
    </row>
    <row r="97" spans="1:5">
      <c r="A97" s="56" t="s">
        <v>69</v>
      </c>
      <c r="B97" s="57">
        <v>171239.23</v>
      </c>
      <c r="C97" s="57">
        <v>171239.23</v>
      </c>
      <c r="D97" s="57">
        <v>0</v>
      </c>
      <c r="E97" s="58"/>
    </row>
    <row r="98" spans="1:5">
      <c r="A98" s="56" t="s">
        <v>70</v>
      </c>
      <c r="B98" s="57">
        <v>1640103.75</v>
      </c>
      <c r="C98" s="57">
        <v>1640103.75</v>
      </c>
      <c r="D98" s="57">
        <v>0</v>
      </c>
      <c r="E98" s="58"/>
    </row>
    <row r="99" spans="1:5">
      <c r="A99" s="56" t="s">
        <v>71</v>
      </c>
      <c r="B99" s="57">
        <v>245898.41</v>
      </c>
      <c r="C99" s="57">
        <v>260898.41</v>
      </c>
      <c r="D99" s="57">
        <v>15000</v>
      </c>
      <c r="E99" s="58"/>
    </row>
    <row r="100" spans="1:5">
      <c r="A100" s="56" t="s">
        <v>72</v>
      </c>
      <c r="B100" s="57">
        <v>36452.339999999997</v>
      </c>
      <c r="C100" s="57">
        <v>36452.339999999997</v>
      </c>
      <c r="D100" s="57">
        <v>0</v>
      </c>
      <c r="E100" s="58"/>
    </row>
    <row r="101" spans="1:5">
      <c r="A101" s="56" t="s">
        <v>73</v>
      </c>
      <c r="B101" s="57">
        <v>1685769.46</v>
      </c>
      <c r="C101" s="57">
        <v>1687915.46</v>
      </c>
      <c r="D101" s="57">
        <v>2146</v>
      </c>
      <c r="E101" s="58"/>
    </row>
    <row r="102" spans="1:5">
      <c r="A102" s="56" t="s">
        <v>74</v>
      </c>
      <c r="B102" s="57">
        <v>14872.63</v>
      </c>
      <c r="C102" s="57">
        <v>14872.63</v>
      </c>
      <c r="D102" s="57">
        <v>0</v>
      </c>
      <c r="E102" s="58"/>
    </row>
    <row r="103" spans="1:5">
      <c r="A103" s="56" t="s">
        <v>75</v>
      </c>
      <c r="B103" s="57">
        <v>15590.4</v>
      </c>
      <c r="C103" s="57">
        <v>15590.4</v>
      </c>
      <c r="D103" s="57">
        <v>0</v>
      </c>
      <c r="E103" s="58"/>
    </row>
    <row r="104" spans="1:5">
      <c r="A104" s="56" t="s">
        <v>76</v>
      </c>
      <c r="B104" s="57">
        <v>7574.8</v>
      </c>
      <c r="C104" s="57">
        <v>7574.8</v>
      </c>
      <c r="D104" s="57">
        <v>0</v>
      </c>
      <c r="E104" s="58"/>
    </row>
    <row r="105" spans="1:5">
      <c r="A105" s="56" t="s">
        <v>77</v>
      </c>
      <c r="B105" s="57">
        <v>12000</v>
      </c>
      <c r="C105" s="57">
        <v>12000</v>
      </c>
      <c r="D105" s="57">
        <v>0</v>
      </c>
      <c r="E105" s="58"/>
    </row>
    <row r="106" spans="1:5">
      <c r="A106" s="56" t="s">
        <v>78</v>
      </c>
      <c r="B106" s="57">
        <v>33380248.370000001</v>
      </c>
      <c r="C106" s="57">
        <v>33823011.829999998</v>
      </c>
      <c r="D106" s="57">
        <v>442763.46</v>
      </c>
      <c r="E106" s="58"/>
    </row>
    <row r="107" spans="1:5">
      <c r="A107" s="56" t="s">
        <v>79</v>
      </c>
      <c r="B107" s="57">
        <v>-353618.76</v>
      </c>
      <c r="C107" s="57">
        <v>-353618.76</v>
      </c>
      <c r="D107" s="57">
        <v>0</v>
      </c>
      <c r="E107" s="58"/>
    </row>
    <row r="108" spans="1:5">
      <c r="A108" s="56" t="s">
        <v>80</v>
      </c>
      <c r="B108" s="57">
        <v>-4790866.88</v>
      </c>
      <c r="C108" s="57">
        <v>-4790866.88</v>
      </c>
      <c r="D108" s="57">
        <v>0</v>
      </c>
      <c r="E108" s="58"/>
    </row>
    <row r="109" spans="1:5">
      <c r="A109" s="56" t="s">
        <v>81</v>
      </c>
      <c r="B109" s="57">
        <v>-2073.5</v>
      </c>
      <c r="C109" s="57">
        <v>-2073.5</v>
      </c>
      <c r="D109" s="57">
        <v>0</v>
      </c>
      <c r="E109" s="58"/>
    </row>
    <row r="110" spans="1:5">
      <c r="A110" s="56" t="s">
        <v>82</v>
      </c>
      <c r="B110" s="57">
        <v>-4900</v>
      </c>
      <c r="C110" s="57">
        <v>-4900</v>
      </c>
      <c r="D110" s="57">
        <v>0</v>
      </c>
      <c r="E110" s="58"/>
    </row>
    <row r="111" spans="1:5">
      <c r="A111" s="56" t="s">
        <v>83</v>
      </c>
      <c r="B111" s="57">
        <v>-3969157.96</v>
      </c>
      <c r="C111" s="57">
        <v>-3969157.96</v>
      </c>
      <c r="D111" s="57">
        <v>0</v>
      </c>
      <c r="E111" s="58"/>
    </row>
    <row r="112" spans="1:5">
      <c r="A112" s="56" t="s">
        <v>84</v>
      </c>
      <c r="B112" s="57">
        <v>-145682.54999999999</v>
      </c>
      <c r="C112" s="57">
        <v>-145682.54999999999</v>
      </c>
      <c r="D112" s="57">
        <v>0</v>
      </c>
      <c r="E112" s="58"/>
    </row>
    <row r="113" spans="1:5">
      <c r="A113" s="56" t="s">
        <v>85</v>
      </c>
      <c r="B113" s="57">
        <v>-53499.91</v>
      </c>
      <c r="C113" s="57">
        <v>-53499.91</v>
      </c>
      <c r="D113" s="57">
        <v>0</v>
      </c>
      <c r="E113" s="58"/>
    </row>
    <row r="114" spans="1:5">
      <c r="A114" s="56" t="s">
        <v>86</v>
      </c>
      <c r="B114" s="57">
        <v>-21206.86</v>
      </c>
      <c r="C114" s="57">
        <v>-21206.86</v>
      </c>
      <c r="D114" s="57">
        <v>0</v>
      </c>
      <c r="E114" s="58"/>
    </row>
    <row r="115" spans="1:5">
      <c r="A115" s="56" t="s">
        <v>87</v>
      </c>
      <c r="B115" s="57">
        <v>-43175.64</v>
      </c>
      <c r="C115" s="57">
        <v>-43175.64</v>
      </c>
      <c r="D115" s="57">
        <v>0</v>
      </c>
      <c r="E115" s="58"/>
    </row>
    <row r="116" spans="1:5">
      <c r="A116" s="56" t="s">
        <v>88</v>
      </c>
      <c r="B116" s="57">
        <v>-3780045.91</v>
      </c>
      <c r="C116" s="57">
        <v>-3780045.91</v>
      </c>
      <c r="D116" s="57">
        <v>0</v>
      </c>
      <c r="E116" s="58"/>
    </row>
    <row r="117" spans="1:5">
      <c r="A117" s="56" t="s">
        <v>89</v>
      </c>
      <c r="B117" s="57">
        <v>-1730867.33</v>
      </c>
      <c r="C117" s="57">
        <v>-1730867.33</v>
      </c>
      <c r="D117" s="57">
        <v>0</v>
      </c>
      <c r="E117" s="58"/>
    </row>
    <row r="118" spans="1:5">
      <c r="A118" s="56" t="s">
        <v>90</v>
      </c>
      <c r="B118" s="57">
        <v>-39100</v>
      </c>
      <c r="C118" s="57">
        <v>-39100</v>
      </c>
      <c r="D118" s="57">
        <v>0</v>
      </c>
      <c r="E118" s="58"/>
    </row>
    <row r="119" spans="1:5">
      <c r="A119" s="56" t="s">
        <v>91</v>
      </c>
      <c r="B119" s="57">
        <v>-1096655.95</v>
      </c>
      <c r="C119" s="57">
        <v>-1096655.95</v>
      </c>
      <c r="D119" s="57">
        <v>0</v>
      </c>
      <c r="E119" s="58"/>
    </row>
    <row r="120" spans="1:5">
      <c r="A120" s="56" t="s">
        <v>92</v>
      </c>
      <c r="B120" s="57">
        <v>-95703.88</v>
      </c>
      <c r="C120" s="57">
        <v>-95703.88</v>
      </c>
      <c r="D120" s="57">
        <v>0</v>
      </c>
      <c r="E120" s="58"/>
    </row>
    <row r="121" spans="1:5">
      <c r="A121" s="56" t="s">
        <v>93</v>
      </c>
      <c r="B121" s="57">
        <v>-1231007.46</v>
      </c>
      <c r="C121" s="57">
        <v>-1231007.46</v>
      </c>
      <c r="D121" s="57">
        <v>0</v>
      </c>
      <c r="E121" s="58"/>
    </row>
    <row r="122" spans="1:5">
      <c r="A122" s="56" t="s">
        <v>94</v>
      </c>
      <c r="B122" s="57">
        <v>-50003.95</v>
      </c>
      <c r="C122" s="57">
        <v>-50003.95</v>
      </c>
      <c r="D122" s="57">
        <v>0</v>
      </c>
      <c r="E122" s="58"/>
    </row>
    <row r="123" spans="1:5">
      <c r="A123" s="56" t="s">
        <v>95</v>
      </c>
      <c r="B123" s="57">
        <v>-86733.68</v>
      </c>
      <c r="C123" s="57">
        <v>-86733.68</v>
      </c>
      <c r="D123" s="57">
        <v>0</v>
      </c>
      <c r="E123" s="58"/>
    </row>
    <row r="124" spans="1:5">
      <c r="A124" s="56" t="s">
        <v>96</v>
      </c>
      <c r="B124" s="57">
        <v>-3637.74</v>
      </c>
      <c r="C124" s="57">
        <v>-3637.74</v>
      </c>
      <c r="D124" s="57">
        <v>0</v>
      </c>
      <c r="E124" s="58"/>
    </row>
    <row r="125" spans="1:5">
      <c r="A125" s="56" t="s">
        <v>97</v>
      </c>
      <c r="B125" s="57">
        <v>-25876.11</v>
      </c>
      <c r="C125" s="57">
        <v>-25876.11</v>
      </c>
      <c r="D125" s="57">
        <v>0</v>
      </c>
      <c r="E125" s="58"/>
    </row>
    <row r="126" spans="1:5">
      <c r="A126" s="56" t="s">
        <v>98</v>
      </c>
      <c r="B126" s="57">
        <v>-17523814.07</v>
      </c>
      <c r="C126" s="57">
        <v>-17523814.07</v>
      </c>
      <c r="D126" s="57">
        <v>0</v>
      </c>
      <c r="E126" s="58"/>
    </row>
    <row r="127" spans="1:5">
      <c r="B127" s="59">
        <v>98950687.890000001</v>
      </c>
      <c r="C127" s="59">
        <v>102203454.95999999</v>
      </c>
      <c r="D127" s="59">
        <v>3252767.07</v>
      </c>
      <c r="E127" s="60"/>
    </row>
    <row r="130" spans="1:6">
      <c r="A130" s="27" t="s">
        <v>99</v>
      </c>
      <c r="B130" s="28" t="s">
        <v>43</v>
      </c>
      <c r="C130" s="28" t="s">
        <v>44</v>
      </c>
      <c r="D130" s="28" t="s">
        <v>45</v>
      </c>
      <c r="E130" s="28" t="s">
        <v>46</v>
      </c>
    </row>
    <row r="131" spans="1:6">
      <c r="A131" s="56" t="s">
        <v>100</v>
      </c>
      <c r="B131" s="61">
        <v>88673.43</v>
      </c>
      <c r="C131" s="61">
        <v>88673.43</v>
      </c>
      <c r="D131" s="62"/>
      <c r="E131" s="62"/>
    </row>
    <row r="132" spans="1:6">
      <c r="A132" s="56" t="s">
        <v>101</v>
      </c>
      <c r="B132" s="61">
        <v>88673.43</v>
      </c>
      <c r="C132" s="61">
        <v>88673.43</v>
      </c>
      <c r="D132" s="62"/>
      <c r="E132" s="62"/>
    </row>
    <row r="133" spans="1:6">
      <c r="A133" s="56" t="s">
        <v>97</v>
      </c>
      <c r="B133" s="61">
        <v>-25876.11</v>
      </c>
      <c r="C133" s="61">
        <v>-25876.11</v>
      </c>
      <c r="D133" s="62"/>
      <c r="E133" s="62"/>
    </row>
    <row r="134" spans="1:6">
      <c r="A134" s="56" t="s">
        <v>102</v>
      </c>
      <c r="B134" s="61">
        <v>-25876.11</v>
      </c>
      <c r="C134" s="61">
        <v>-25876.11</v>
      </c>
      <c r="D134" s="62"/>
      <c r="E134" s="62"/>
    </row>
    <row r="135" spans="1:6">
      <c r="A135" s="63" t="s">
        <v>103</v>
      </c>
      <c r="B135" s="59">
        <v>88673.43</v>
      </c>
      <c r="C135" s="59">
        <v>88673.43</v>
      </c>
      <c r="D135" s="59"/>
      <c r="E135" s="59"/>
    </row>
    <row r="139" spans="1:6" ht="12.75">
      <c r="F139" s="39"/>
    </row>
    <row r="140" spans="1:6">
      <c r="A140" s="27" t="s">
        <v>104</v>
      </c>
      <c r="B140" s="28" t="s">
        <v>9</v>
      </c>
    </row>
    <row r="141" spans="1:6">
      <c r="A141" s="29" t="s">
        <v>105</v>
      </c>
      <c r="B141" s="30"/>
    </row>
    <row r="142" spans="1:6">
      <c r="A142" s="31"/>
      <c r="B142" s="32"/>
    </row>
    <row r="143" spans="1:6">
      <c r="A143" s="33"/>
      <c r="B143" s="34"/>
    </row>
    <row r="144" spans="1:6">
      <c r="B144" s="28">
        <f>SUM(B142:B143)</f>
        <v>0</v>
      </c>
    </row>
    <row r="147" spans="1:5">
      <c r="A147" s="64" t="s">
        <v>106</v>
      </c>
      <c r="B147" s="65" t="s">
        <v>9</v>
      </c>
      <c r="C147" s="66" t="s">
        <v>107</v>
      </c>
    </row>
    <row r="148" spans="1:5">
      <c r="A148" s="67"/>
      <c r="B148" s="68"/>
      <c r="C148" s="69"/>
    </row>
    <row r="149" spans="1:5">
      <c r="A149" s="70"/>
      <c r="B149" s="71"/>
      <c r="C149" s="72"/>
    </row>
    <row r="150" spans="1:5">
      <c r="A150" s="73"/>
      <c r="B150" s="74"/>
      <c r="C150" s="74"/>
    </row>
    <row r="151" spans="1:5">
      <c r="A151" s="73"/>
      <c r="B151" s="74"/>
      <c r="C151" s="74"/>
    </row>
    <row r="152" spans="1:5">
      <c r="A152" s="75"/>
      <c r="B152" s="76"/>
      <c r="C152" s="76"/>
    </row>
    <row r="153" spans="1:5">
      <c r="B153" s="28">
        <f t="shared" ref="B153" si="3">SUM(B151:B152)</f>
        <v>0</v>
      </c>
      <c r="C153" s="28"/>
    </row>
    <row r="156" spans="1:5" ht="12.75">
      <c r="A156" s="19" t="s">
        <v>108</v>
      </c>
    </row>
    <row r="158" spans="1:5">
      <c r="A158" s="64" t="s">
        <v>109</v>
      </c>
      <c r="B158" s="65" t="s">
        <v>9</v>
      </c>
      <c r="C158" s="28" t="s">
        <v>22</v>
      </c>
      <c r="D158" s="28" t="s">
        <v>23</v>
      </c>
      <c r="E158" s="28" t="s">
        <v>24</v>
      </c>
    </row>
    <row r="159" spans="1:5">
      <c r="A159" s="56" t="s">
        <v>110</v>
      </c>
      <c r="B159" s="57">
        <v>0.01</v>
      </c>
      <c r="C159" s="57"/>
      <c r="D159" s="57"/>
      <c r="E159" s="57"/>
    </row>
    <row r="160" spans="1:5">
      <c r="A160" s="56" t="s">
        <v>111</v>
      </c>
      <c r="B160" s="57">
        <v>-106336.27</v>
      </c>
      <c r="C160" s="57"/>
      <c r="D160" s="57"/>
      <c r="E160" s="57"/>
    </row>
    <row r="161" spans="1:5">
      <c r="A161" s="56" t="s">
        <v>112</v>
      </c>
      <c r="B161" s="57">
        <v>-133951.07</v>
      </c>
      <c r="C161" s="57"/>
      <c r="D161" s="57"/>
      <c r="E161" s="57"/>
    </row>
    <row r="162" spans="1:5">
      <c r="A162" s="56" t="s">
        <v>113</v>
      </c>
      <c r="B162" s="57">
        <v>-137878.98000000001</v>
      </c>
      <c r="C162" s="57"/>
      <c r="D162" s="57"/>
      <c r="E162" s="57"/>
    </row>
    <row r="163" spans="1:5">
      <c r="A163" s="56" t="s">
        <v>114</v>
      </c>
      <c r="B163" s="57">
        <v>-222849.19</v>
      </c>
      <c r="C163" s="57"/>
      <c r="D163" s="57"/>
      <c r="E163" s="57"/>
    </row>
    <row r="164" spans="1:5">
      <c r="A164" s="56" t="s">
        <v>115</v>
      </c>
      <c r="B164" s="57">
        <v>-51909.84</v>
      </c>
      <c r="C164" s="57"/>
      <c r="D164" s="57"/>
      <c r="E164" s="57"/>
    </row>
    <row r="165" spans="1:5">
      <c r="A165" s="56" t="s">
        <v>116</v>
      </c>
      <c r="B165" s="57">
        <v>-5190.96</v>
      </c>
      <c r="C165" s="57"/>
      <c r="D165" s="57"/>
      <c r="E165" s="57"/>
    </row>
    <row r="166" spans="1:5">
      <c r="A166" s="56" t="s">
        <v>117</v>
      </c>
      <c r="B166" s="57">
        <v>-49679.26</v>
      </c>
      <c r="C166" s="57"/>
      <c r="D166" s="57"/>
      <c r="E166" s="57"/>
    </row>
    <row r="167" spans="1:5">
      <c r="A167" s="56" t="s">
        <v>118</v>
      </c>
      <c r="B167" s="57">
        <v>-44590.52</v>
      </c>
      <c r="C167" s="57"/>
      <c r="D167" s="57"/>
      <c r="E167" s="57"/>
    </row>
    <row r="168" spans="1:5">
      <c r="A168" s="56" t="s">
        <v>119</v>
      </c>
      <c r="B168" s="57">
        <v>-2548.5700000000002</v>
      </c>
      <c r="C168" s="57"/>
      <c r="D168" s="57"/>
      <c r="E168" s="57"/>
    </row>
    <row r="169" spans="1:5">
      <c r="A169" s="56" t="s">
        <v>120</v>
      </c>
      <c r="B169" s="57">
        <v>447</v>
      </c>
      <c r="C169" s="57"/>
      <c r="D169" s="57"/>
      <c r="E169" s="57"/>
    </row>
    <row r="170" spans="1:5">
      <c r="A170" s="56" t="s">
        <v>121</v>
      </c>
      <c r="B170" s="57">
        <v>-22776</v>
      </c>
      <c r="C170" s="57"/>
      <c r="D170" s="57"/>
      <c r="E170" s="57"/>
    </row>
    <row r="171" spans="1:5">
      <c r="A171" s="56" t="s">
        <v>122</v>
      </c>
      <c r="B171" s="57">
        <v>-28700</v>
      </c>
      <c r="C171" s="57"/>
      <c r="D171" s="57"/>
      <c r="E171" s="57"/>
    </row>
    <row r="172" spans="1:5">
      <c r="A172" s="56" t="s">
        <v>123</v>
      </c>
      <c r="B172" s="57">
        <v>-2675.61</v>
      </c>
      <c r="C172" s="57"/>
      <c r="D172" s="57"/>
      <c r="E172" s="57"/>
    </row>
    <row r="173" spans="1:5">
      <c r="A173" s="56" t="s">
        <v>124</v>
      </c>
      <c r="B173" s="57">
        <v>-786614.73</v>
      </c>
      <c r="C173" s="57"/>
      <c r="D173" s="57"/>
      <c r="E173" s="57"/>
    </row>
    <row r="174" spans="1:5">
      <c r="A174" s="31"/>
      <c r="B174" s="77">
        <v>-1595253.99</v>
      </c>
      <c r="C174" s="28"/>
      <c r="D174" s="28"/>
      <c r="E174" s="28"/>
    </row>
    <row r="177" spans="1:6" ht="12.75">
      <c r="F177" s="39"/>
    </row>
    <row r="178" spans="1:6">
      <c r="A178" s="64" t="s">
        <v>125</v>
      </c>
      <c r="B178" s="65" t="s">
        <v>9</v>
      </c>
      <c r="C178" s="28" t="s">
        <v>126</v>
      </c>
      <c r="D178" s="28" t="s">
        <v>107</v>
      </c>
    </row>
    <row r="179" spans="1:6">
      <c r="A179" s="56"/>
      <c r="B179" s="61"/>
      <c r="C179" s="78"/>
      <c r="D179" s="78"/>
    </row>
    <row r="180" spans="1:6">
      <c r="A180" s="56"/>
      <c r="B180" s="61"/>
      <c r="C180" s="78"/>
      <c r="D180" s="78"/>
    </row>
    <row r="181" spans="1:6">
      <c r="B181" s="77">
        <f>SUM(B180:B180)</f>
        <v>0</v>
      </c>
      <c r="C181" s="79"/>
      <c r="D181" s="80"/>
    </row>
    <row r="182" spans="1:6" ht="12.75">
      <c r="F182" s="39"/>
    </row>
    <row r="184" spans="1:6" ht="22.5">
      <c r="A184" s="64" t="s">
        <v>127</v>
      </c>
      <c r="B184" s="65" t="s">
        <v>9</v>
      </c>
      <c r="C184" s="28" t="s">
        <v>126</v>
      </c>
      <c r="D184" s="28" t="s">
        <v>107</v>
      </c>
    </row>
    <row r="185" spans="1:6">
      <c r="A185" s="56" t="s">
        <v>128</v>
      </c>
      <c r="B185" s="61">
        <v>-6000</v>
      </c>
      <c r="C185" s="78"/>
      <c r="D185" s="78"/>
    </row>
    <row r="186" spans="1:6">
      <c r="A186" s="56" t="s">
        <v>129</v>
      </c>
      <c r="B186" s="61">
        <v>-6000</v>
      </c>
      <c r="C186" s="78"/>
      <c r="D186" s="78"/>
    </row>
    <row r="187" spans="1:6">
      <c r="B187" s="77">
        <f>SUM(B186:B186)</f>
        <v>-6000</v>
      </c>
      <c r="C187" s="79"/>
      <c r="D187" s="80"/>
    </row>
    <row r="190" spans="1:6">
      <c r="A190" s="64" t="s">
        <v>130</v>
      </c>
      <c r="B190" s="65" t="s">
        <v>9</v>
      </c>
      <c r="C190" s="28" t="s">
        <v>126</v>
      </c>
      <c r="D190" s="28" t="s">
        <v>107</v>
      </c>
    </row>
    <row r="191" spans="1:6">
      <c r="A191" s="81" t="s">
        <v>131</v>
      </c>
      <c r="B191" s="82"/>
      <c r="C191" s="83"/>
      <c r="D191" s="84"/>
    </row>
    <row r="192" spans="1:6">
      <c r="A192" s="85"/>
      <c r="B192" s="86"/>
      <c r="C192" s="87"/>
      <c r="D192" s="88"/>
    </row>
    <row r="193" spans="1:4">
      <c r="A193" s="89"/>
      <c r="B193" s="90"/>
      <c r="C193" s="91"/>
      <c r="D193" s="92"/>
    </row>
    <row r="194" spans="1:4">
      <c r="B194" s="28">
        <f>SUM(B192:B193)</f>
        <v>0</v>
      </c>
      <c r="C194" s="79"/>
      <c r="D194" s="80"/>
    </row>
    <row r="197" spans="1:4">
      <c r="A197" s="64" t="s">
        <v>132</v>
      </c>
      <c r="B197" s="65" t="s">
        <v>9</v>
      </c>
      <c r="C197" s="93" t="s">
        <v>126</v>
      </c>
      <c r="D197" s="93" t="s">
        <v>34</v>
      </c>
    </row>
    <row r="198" spans="1:4" ht="15">
      <c r="A198" s="81" t="s">
        <v>133</v>
      </c>
      <c r="B198" s="94"/>
      <c r="C198" s="94">
        <v>0</v>
      </c>
      <c r="D198" s="94">
        <v>0</v>
      </c>
    </row>
    <row r="199" spans="1:4" ht="15">
      <c r="A199" s="95"/>
      <c r="B199" s="96"/>
      <c r="C199" s="96">
        <v>0</v>
      </c>
      <c r="D199" s="96">
        <v>0</v>
      </c>
    </row>
    <row r="200" spans="1:4" ht="12.75">
      <c r="A200" s="97"/>
      <c r="B200" s="98"/>
      <c r="C200" s="98">
        <v>0</v>
      </c>
      <c r="D200" s="98">
        <v>0</v>
      </c>
    </row>
    <row r="201" spans="1:4">
      <c r="B201" s="28">
        <f>SUM(B199:B200)</f>
        <v>0</v>
      </c>
      <c r="C201" s="79"/>
      <c r="D201" s="80"/>
    </row>
    <row r="204" spans="1:4" ht="12.75">
      <c r="A204" s="19" t="s">
        <v>134</v>
      </c>
    </row>
    <row r="205" spans="1:4" ht="12.75">
      <c r="A205" s="19"/>
    </row>
    <row r="206" spans="1:4" ht="12.75">
      <c r="A206" s="19" t="s">
        <v>135</v>
      </c>
    </row>
    <row r="208" spans="1:4">
      <c r="A208" s="99" t="s">
        <v>136</v>
      </c>
      <c r="B208" s="100" t="s">
        <v>9</v>
      </c>
      <c r="C208" s="28" t="s">
        <v>137</v>
      </c>
      <c r="D208" s="28" t="s">
        <v>34</v>
      </c>
    </row>
    <row r="209" spans="1:6">
      <c r="A209" s="56" t="s">
        <v>138</v>
      </c>
      <c r="B209" s="61">
        <v>-31034.46</v>
      </c>
      <c r="C209" s="101" t="s">
        <v>139</v>
      </c>
      <c r="D209" s="102"/>
    </row>
    <row r="210" spans="1:6">
      <c r="A210" s="56" t="s">
        <v>140</v>
      </c>
      <c r="B210" s="61">
        <v>-7758.6</v>
      </c>
      <c r="C210" s="101" t="s">
        <v>141</v>
      </c>
      <c r="D210" s="102"/>
    </row>
    <row r="211" spans="1:6">
      <c r="A211" s="56" t="s">
        <v>142</v>
      </c>
      <c r="B211" s="61">
        <v>-38793.06</v>
      </c>
      <c r="C211" s="101"/>
      <c r="D211" s="102"/>
    </row>
    <row r="212" spans="1:6">
      <c r="A212" s="56" t="s">
        <v>143</v>
      </c>
      <c r="B212" s="61">
        <v>-126000</v>
      </c>
      <c r="C212" s="101" t="s">
        <v>144</v>
      </c>
      <c r="D212" s="102"/>
    </row>
    <row r="213" spans="1:6">
      <c r="A213" s="56" t="s">
        <v>145</v>
      </c>
      <c r="B213" s="61">
        <v>-13750</v>
      </c>
      <c r="C213" s="101" t="s">
        <v>146</v>
      </c>
      <c r="D213" s="102"/>
    </row>
    <row r="214" spans="1:6">
      <c r="A214" s="56" t="s">
        <v>147</v>
      </c>
      <c r="B214" s="61">
        <v>-5270</v>
      </c>
      <c r="C214" s="101"/>
      <c r="D214" s="102"/>
    </row>
    <row r="215" spans="1:6">
      <c r="A215" s="56" t="s">
        <v>148</v>
      </c>
      <c r="B215" s="61">
        <v>-88800</v>
      </c>
      <c r="C215" s="101" t="s">
        <v>149</v>
      </c>
      <c r="D215" s="102"/>
    </row>
    <row r="216" spans="1:6">
      <c r="A216" s="56" t="s">
        <v>150</v>
      </c>
      <c r="B216" s="61">
        <v>-23520</v>
      </c>
      <c r="C216" s="101"/>
      <c r="D216" s="102"/>
    </row>
    <row r="217" spans="1:6">
      <c r="A217" s="56" t="s">
        <v>151</v>
      </c>
      <c r="B217" s="61">
        <v>-24850</v>
      </c>
      <c r="C217" s="101"/>
      <c r="D217" s="102"/>
    </row>
    <row r="218" spans="1:6">
      <c r="A218" s="56" t="s">
        <v>152</v>
      </c>
      <c r="B218" s="61">
        <v>-96030</v>
      </c>
      <c r="C218" s="101"/>
      <c r="D218" s="102"/>
    </row>
    <row r="219" spans="1:6">
      <c r="A219" s="56" t="s">
        <v>153</v>
      </c>
      <c r="B219" s="61">
        <v>-378220</v>
      </c>
      <c r="C219" s="101"/>
      <c r="D219" s="102"/>
    </row>
    <row r="220" spans="1:6">
      <c r="A220" s="56" t="s">
        <v>154</v>
      </c>
      <c r="B220" s="61">
        <v>-417013.06</v>
      </c>
      <c r="C220" s="101" t="s">
        <v>155</v>
      </c>
      <c r="D220" s="102"/>
    </row>
    <row r="221" spans="1:6" ht="12.75">
      <c r="A221" s="56" t="s">
        <v>156</v>
      </c>
      <c r="B221" s="61">
        <v>-10603.52</v>
      </c>
      <c r="C221" s="101"/>
      <c r="D221" s="102"/>
      <c r="F221" s="39"/>
    </row>
    <row r="222" spans="1:6">
      <c r="A222" s="56" t="s">
        <v>157</v>
      </c>
      <c r="B222" s="61">
        <v>-10603.52</v>
      </c>
      <c r="C222" s="101"/>
      <c r="D222" s="102"/>
    </row>
    <row r="223" spans="1:6">
      <c r="A223" s="56" t="s">
        <v>158</v>
      </c>
      <c r="B223" s="61">
        <v>-6035.1</v>
      </c>
      <c r="C223" s="101" t="s">
        <v>159</v>
      </c>
      <c r="D223" s="102"/>
    </row>
    <row r="224" spans="1:6">
      <c r="A224" s="56" t="s">
        <v>160</v>
      </c>
      <c r="B224" s="61">
        <v>-6035.1</v>
      </c>
      <c r="C224" s="101" t="s">
        <v>159</v>
      </c>
      <c r="D224" s="102"/>
    </row>
    <row r="225" spans="1:6">
      <c r="A225" s="56" t="s">
        <v>161</v>
      </c>
      <c r="B225" s="61">
        <v>-16638.62</v>
      </c>
      <c r="C225" s="101" t="s">
        <v>159</v>
      </c>
      <c r="D225" s="102"/>
    </row>
    <row r="226" spans="1:6">
      <c r="A226" s="56" t="s">
        <v>162</v>
      </c>
      <c r="B226" s="61">
        <v>-433651.68</v>
      </c>
      <c r="C226" s="101"/>
      <c r="D226" s="102"/>
    </row>
    <row r="227" spans="1:6">
      <c r="A227" s="56" t="s">
        <v>163</v>
      </c>
      <c r="B227" s="61">
        <v>-4587294.03</v>
      </c>
      <c r="C227" s="101"/>
      <c r="D227" s="102"/>
    </row>
    <row r="228" spans="1:6" ht="12.75">
      <c r="A228" s="56" t="s">
        <v>164</v>
      </c>
      <c r="B228" s="61">
        <v>-198726.03</v>
      </c>
      <c r="C228" s="101" t="s">
        <v>165</v>
      </c>
      <c r="D228" s="102"/>
      <c r="F228" s="39"/>
    </row>
    <row r="229" spans="1:6">
      <c r="A229" s="56" t="s">
        <v>166</v>
      </c>
      <c r="B229" s="61">
        <v>-1322885.94</v>
      </c>
      <c r="C229" s="101" t="s">
        <v>165</v>
      </c>
      <c r="D229" s="102"/>
    </row>
    <row r="230" spans="1:6">
      <c r="A230" s="56" t="s">
        <v>167</v>
      </c>
      <c r="B230" s="61">
        <v>-6108906</v>
      </c>
      <c r="C230" s="101" t="s">
        <v>165</v>
      </c>
      <c r="D230" s="102"/>
    </row>
    <row r="231" spans="1:6">
      <c r="A231" s="56" t="s">
        <v>168</v>
      </c>
      <c r="B231" s="61">
        <v>-6108906</v>
      </c>
      <c r="C231" s="101" t="s">
        <v>165</v>
      </c>
      <c r="D231" s="102"/>
    </row>
    <row r="232" spans="1:6">
      <c r="A232" s="56" t="s">
        <v>169</v>
      </c>
      <c r="B232" s="61">
        <v>-7116923.4199999999</v>
      </c>
      <c r="C232" s="102"/>
      <c r="D232" s="102"/>
    </row>
    <row r="233" spans="1:6">
      <c r="A233" s="56" t="s">
        <v>170</v>
      </c>
      <c r="B233" s="61">
        <v>-365854.77</v>
      </c>
      <c r="C233" s="102"/>
      <c r="D233" s="102"/>
    </row>
    <row r="234" spans="1:6">
      <c r="A234" s="56" t="s">
        <v>171</v>
      </c>
      <c r="B234" s="61">
        <v>-1611045.76</v>
      </c>
      <c r="C234" s="102"/>
      <c r="D234" s="102"/>
    </row>
    <row r="235" spans="1:6">
      <c r="A235" s="56" t="s">
        <v>172</v>
      </c>
      <c r="B235" s="61">
        <v>-50625</v>
      </c>
      <c r="C235" s="102"/>
      <c r="D235" s="102"/>
    </row>
    <row r="236" spans="1:6">
      <c r="A236" s="56" t="s">
        <v>173</v>
      </c>
      <c r="B236" s="61">
        <v>-9144448.9499999993</v>
      </c>
      <c r="C236" s="102"/>
      <c r="D236" s="102"/>
    </row>
    <row r="237" spans="1:6">
      <c r="A237" s="56" t="s">
        <v>174</v>
      </c>
      <c r="B237" s="61">
        <v>-9144448.9499999993</v>
      </c>
      <c r="C237" s="102"/>
      <c r="D237" s="102"/>
    </row>
    <row r="238" spans="1:6">
      <c r="A238" s="56" t="s">
        <v>175</v>
      </c>
      <c r="B238" s="61">
        <v>-15253354.949999999</v>
      </c>
      <c r="C238" s="102"/>
      <c r="D238" s="102"/>
    </row>
    <row r="239" spans="1:6">
      <c r="B239" s="103">
        <v>-15687006.630000001</v>
      </c>
      <c r="C239" s="104"/>
      <c r="D239" s="105"/>
    </row>
    <row r="242" spans="1:4">
      <c r="A242" s="99" t="s">
        <v>176</v>
      </c>
      <c r="B242" s="100" t="s">
        <v>9</v>
      </c>
      <c r="C242" s="28" t="s">
        <v>137</v>
      </c>
      <c r="D242" s="28" t="s">
        <v>34</v>
      </c>
    </row>
    <row r="243" spans="1:4">
      <c r="A243" s="56" t="s">
        <v>177</v>
      </c>
      <c r="B243" s="61">
        <v>-445.52</v>
      </c>
      <c r="C243" s="106" t="s">
        <v>178</v>
      </c>
      <c r="D243" s="107"/>
    </row>
    <row r="244" spans="1:4">
      <c r="A244" s="56" t="s">
        <v>179</v>
      </c>
      <c r="B244" s="61">
        <v>-445.52</v>
      </c>
      <c r="C244" s="108"/>
      <c r="D244" s="36"/>
    </row>
    <row r="245" spans="1:4">
      <c r="B245" s="109" t="s">
        <v>180</v>
      </c>
      <c r="C245" s="79"/>
      <c r="D245" s="80"/>
    </row>
    <row r="248" spans="1:4" ht="12.75">
      <c r="A248" s="19" t="s">
        <v>181</v>
      </c>
    </row>
    <row r="250" spans="1:4">
      <c r="A250" s="99" t="s">
        <v>182</v>
      </c>
      <c r="B250" s="100" t="s">
        <v>9</v>
      </c>
      <c r="C250" s="28" t="s">
        <v>183</v>
      </c>
      <c r="D250" s="28" t="s">
        <v>184</v>
      </c>
    </row>
    <row r="251" spans="1:4">
      <c r="A251" s="56" t="s">
        <v>185</v>
      </c>
      <c r="B251" s="57">
        <v>6648099.29</v>
      </c>
      <c r="C251" s="57">
        <v>41.388199999999998</v>
      </c>
      <c r="D251" s="102">
        <v>0</v>
      </c>
    </row>
    <row r="252" spans="1:4">
      <c r="A252" s="56" t="s">
        <v>186</v>
      </c>
      <c r="B252" s="57">
        <v>3087687.38</v>
      </c>
      <c r="C252" s="57">
        <v>19.2226</v>
      </c>
      <c r="D252" s="102"/>
    </row>
    <row r="253" spans="1:4">
      <c r="A253" s="56" t="s">
        <v>187</v>
      </c>
      <c r="B253" s="57">
        <v>42901.09</v>
      </c>
      <c r="C253" s="57">
        <v>0.2671</v>
      </c>
      <c r="D253" s="102"/>
    </row>
    <row r="254" spans="1:4">
      <c r="A254" s="56" t="s">
        <v>188</v>
      </c>
      <c r="B254" s="57">
        <v>625285.18000000005</v>
      </c>
      <c r="C254" s="57">
        <v>3.8927999999999998</v>
      </c>
      <c r="D254" s="102"/>
    </row>
    <row r="255" spans="1:4">
      <c r="A255" s="56" t="s">
        <v>189</v>
      </c>
      <c r="B255" s="57">
        <v>389648.42</v>
      </c>
      <c r="C255" s="57">
        <v>2.4258000000000002</v>
      </c>
      <c r="D255" s="102"/>
    </row>
    <row r="256" spans="1:4">
      <c r="A256" s="56" t="s">
        <v>190</v>
      </c>
      <c r="B256" s="57">
        <v>400586.46</v>
      </c>
      <c r="C256" s="57">
        <v>2.4939</v>
      </c>
      <c r="D256" s="102"/>
    </row>
    <row r="257" spans="1:6">
      <c r="A257" s="56" t="s">
        <v>191</v>
      </c>
      <c r="B257" s="57">
        <v>218455.58</v>
      </c>
      <c r="C257" s="57">
        <v>1.36</v>
      </c>
      <c r="D257" s="102"/>
    </row>
    <row r="258" spans="1:6">
      <c r="A258" s="56" t="s">
        <v>192</v>
      </c>
      <c r="B258" s="57">
        <v>1650378.99</v>
      </c>
      <c r="C258" s="57">
        <v>10.2745</v>
      </c>
      <c r="D258" s="102"/>
    </row>
    <row r="259" spans="1:6">
      <c r="A259" s="56" t="s">
        <v>193</v>
      </c>
      <c r="B259" s="57">
        <v>291.3</v>
      </c>
      <c r="C259" s="57">
        <v>1.8E-3</v>
      </c>
      <c r="D259" s="102"/>
    </row>
    <row r="260" spans="1:6">
      <c r="A260" s="56" t="s">
        <v>194</v>
      </c>
      <c r="B260" s="57">
        <v>12573.01</v>
      </c>
      <c r="C260" s="57">
        <v>7.8299999999999995E-2</v>
      </c>
      <c r="D260" s="102"/>
    </row>
    <row r="261" spans="1:6">
      <c r="A261" s="56" t="s">
        <v>195</v>
      </c>
      <c r="B261" s="57">
        <v>14564.07</v>
      </c>
      <c r="C261" s="57">
        <v>9.0700000000000003E-2</v>
      </c>
      <c r="D261" s="102"/>
    </row>
    <row r="262" spans="1:6">
      <c r="A262" s="56" t="s">
        <v>196</v>
      </c>
      <c r="B262" s="57">
        <v>9626</v>
      </c>
      <c r="C262" s="57">
        <v>5.9900000000000002E-2</v>
      </c>
      <c r="D262" s="102"/>
    </row>
    <row r="263" spans="1:6">
      <c r="A263" s="56" t="s">
        <v>197</v>
      </c>
      <c r="B263" s="57">
        <v>80037.899999999994</v>
      </c>
      <c r="C263" s="57">
        <v>0.49830000000000002</v>
      </c>
      <c r="D263" s="102"/>
    </row>
    <row r="264" spans="1:6">
      <c r="A264" s="56" t="s">
        <v>198</v>
      </c>
      <c r="B264" s="57">
        <v>60717.8</v>
      </c>
      <c r="C264" s="57">
        <v>0.378</v>
      </c>
      <c r="D264" s="102"/>
    </row>
    <row r="265" spans="1:6">
      <c r="A265" s="56" t="s">
        <v>199</v>
      </c>
      <c r="B265" s="57">
        <v>9517.5</v>
      </c>
      <c r="C265" s="57">
        <v>5.9299999999999999E-2</v>
      </c>
      <c r="D265" s="102"/>
    </row>
    <row r="266" spans="1:6" ht="12.75">
      <c r="A266" s="56" t="s">
        <v>200</v>
      </c>
      <c r="B266" s="57">
        <v>604.67999999999995</v>
      </c>
      <c r="C266" s="57">
        <v>3.8E-3</v>
      </c>
      <c r="D266" s="102"/>
      <c r="F266" s="39"/>
    </row>
    <row r="267" spans="1:6">
      <c r="A267" s="56" t="s">
        <v>201</v>
      </c>
      <c r="B267" s="57">
        <v>113543.39</v>
      </c>
      <c r="C267" s="57">
        <v>0.70689999999999997</v>
      </c>
      <c r="D267" s="102"/>
    </row>
    <row r="268" spans="1:6">
      <c r="A268" s="56" t="s">
        <v>202</v>
      </c>
      <c r="B268" s="57">
        <v>1630</v>
      </c>
      <c r="C268" s="57">
        <v>1.01E-2</v>
      </c>
      <c r="D268" s="102"/>
    </row>
    <row r="269" spans="1:6">
      <c r="A269" s="56" t="s">
        <v>203</v>
      </c>
      <c r="B269" s="57">
        <v>539.4</v>
      </c>
      <c r="C269" s="57">
        <v>3.3999999999999998E-3</v>
      </c>
      <c r="D269" s="102"/>
    </row>
    <row r="270" spans="1:6">
      <c r="A270" s="56" t="s">
        <v>204</v>
      </c>
      <c r="B270" s="57">
        <v>907.68</v>
      </c>
      <c r="C270" s="57">
        <v>5.7000000000000002E-3</v>
      </c>
      <c r="D270" s="102"/>
    </row>
    <row r="271" spans="1:6">
      <c r="A271" s="56" t="s">
        <v>205</v>
      </c>
      <c r="B271" s="57">
        <v>3865.5</v>
      </c>
      <c r="C271" s="57">
        <v>2.41E-2</v>
      </c>
      <c r="D271" s="102"/>
    </row>
    <row r="272" spans="1:6">
      <c r="A272" s="56" t="s">
        <v>206</v>
      </c>
      <c r="B272" s="57">
        <v>3281.64</v>
      </c>
      <c r="C272" s="57">
        <v>2.0400000000000001E-2</v>
      </c>
      <c r="D272" s="102"/>
    </row>
    <row r="273" spans="1:6">
      <c r="A273" s="56" t="s">
        <v>207</v>
      </c>
      <c r="B273" s="57">
        <v>947.02</v>
      </c>
      <c r="C273" s="57">
        <v>5.8999999999999999E-3</v>
      </c>
      <c r="D273" s="102"/>
    </row>
    <row r="274" spans="1:6">
      <c r="A274" s="56" t="s">
        <v>208</v>
      </c>
      <c r="B274" s="57">
        <v>262945.36</v>
      </c>
      <c r="C274" s="57">
        <v>1.637</v>
      </c>
      <c r="D274" s="102"/>
    </row>
    <row r="275" spans="1:6" ht="12.75">
      <c r="A275" s="56" t="s">
        <v>209</v>
      </c>
      <c r="B275" s="57">
        <v>149</v>
      </c>
      <c r="C275" s="57">
        <v>8.9999999999999998E-4</v>
      </c>
      <c r="D275" s="102"/>
      <c r="F275" s="39"/>
    </row>
    <row r="276" spans="1:6">
      <c r="A276" s="56" t="s">
        <v>210</v>
      </c>
      <c r="B276" s="57">
        <v>5508.53</v>
      </c>
      <c r="C276" s="57">
        <v>3.4299999999999997E-2</v>
      </c>
      <c r="D276" s="102"/>
    </row>
    <row r="277" spans="1:6">
      <c r="A277" s="56" t="s">
        <v>211</v>
      </c>
      <c r="B277" s="57">
        <v>883.76</v>
      </c>
      <c r="C277" s="57">
        <v>5.4999999999999997E-3</v>
      </c>
      <c r="D277" s="102">
        <v>0</v>
      </c>
    </row>
    <row r="278" spans="1:6">
      <c r="A278" s="56" t="s">
        <v>212</v>
      </c>
      <c r="B278" s="57">
        <v>711</v>
      </c>
      <c r="C278" s="57">
        <v>4.4000000000000003E-3</v>
      </c>
      <c r="D278" s="102">
        <v>0</v>
      </c>
    </row>
    <row r="279" spans="1:6">
      <c r="A279" s="56" t="s">
        <v>213</v>
      </c>
      <c r="B279" s="57">
        <v>960</v>
      </c>
      <c r="C279" s="57">
        <v>6.0000000000000001E-3</v>
      </c>
      <c r="D279" s="102"/>
    </row>
    <row r="280" spans="1:6">
      <c r="A280" s="56" t="s">
        <v>214</v>
      </c>
      <c r="B280" s="57">
        <v>31370.7</v>
      </c>
      <c r="C280" s="57">
        <v>0.1953</v>
      </c>
      <c r="D280" s="102"/>
    </row>
    <row r="281" spans="1:6">
      <c r="A281" s="56" t="s">
        <v>215</v>
      </c>
      <c r="B281" s="57">
        <v>977.88</v>
      </c>
      <c r="C281" s="57">
        <v>6.1000000000000004E-3</v>
      </c>
      <c r="D281" s="102"/>
    </row>
    <row r="282" spans="1:6">
      <c r="A282" s="56" t="s">
        <v>216</v>
      </c>
      <c r="B282" s="57">
        <v>859.9</v>
      </c>
      <c r="C282" s="57">
        <v>5.4000000000000003E-3</v>
      </c>
      <c r="D282" s="102"/>
    </row>
    <row r="283" spans="1:6">
      <c r="A283" s="56" t="s">
        <v>217</v>
      </c>
      <c r="B283" s="57">
        <v>22604.35</v>
      </c>
      <c r="C283" s="57">
        <v>0.14069999999999999</v>
      </c>
      <c r="D283" s="102"/>
    </row>
    <row r="284" spans="1:6">
      <c r="A284" s="56" t="s">
        <v>218</v>
      </c>
      <c r="B284" s="57">
        <v>1099.04</v>
      </c>
      <c r="C284" s="57">
        <v>6.7999999999999996E-3</v>
      </c>
      <c r="D284" s="102"/>
    </row>
    <row r="285" spans="1:6">
      <c r="A285" s="56" t="s">
        <v>219</v>
      </c>
      <c r="B285" s="57">
        <v>173196</v>
      </c>
      <c r="C285" s="57">
        <v>1.0782</v>
      </c>
      <c r="D285" s="102"/>
    </row>
    <row r="286" spans="1:6">
      <c r="A286" s="56" t="s">
        <v>220</v>
      </c>
      <c r="B286" s="57">
        <v>38176.089999999997</v>
      </c>
      <c r="C286" s="57">
        <v>0.23769999999999999</v>
      </c>
      <c r="D286" s="102"/>
    </row>
    <row r="287" spans="1:6">
      <c r="A287" s="56" t="s">
        <v>221</v>
      </c>
      <c r="B287" s="57">
        <v>40963.26</v>
      </c>
      <c r="C287" s="57">
        <v>0.255</v>
      </c>
      <c r="D287" s="102"/>
    </row>
    <row r="288" spans="1:6">
      <c r="A288" s="56" t="s">
        <v>222</v>
      </c>
      <c r="B288" s="57">
        <v>24106</v>
      </c>
      <c r="C288" s="57">
        <v>0.15010000000000001</v>
      </c>
      <c r="D288" s="102"/>
    </row>
    <row r="289" spans="1:4">
      <c r="A289" s="56" t="s">
        <v>223</v>
      </c>
      <c r="B289" s="57">
        <v>141822.71</v>
      </c>
      <c r="C289" s="57">
        <v>0.88290000000000002</v>
      </c>
      <c r="D289" s="102"/>
    </row>
    <row r="290" spans="1:4">
      <c r="A290" s="56" t="s">
        <v>224</v>
      </c>
      <c r="B290" s="57">
        <v>1774.38</v>
      </c>
      <c r="C290" s="57">
        <v>1.0999999999999999E-2</v>
      </c>
      <c r="D290" s="102"/>
    </row>
    <row r="291" spans="1:4">
      <c r="A291" s="56" t="s">
        <v>225</v>
      </c>
      <c r="B291" s="57">
        <v>5600</v>
      </c>
      <c r="C291" s="57">
        <v>3.49E-2</v>
      </c>
      <c r="D291" s="102"/>
    </row>
    <row r="292" spans="1:4">
      <c r="A292" s="56" t="s">
        <v>226</v>
      </c>
      <c r="B292" s="57">
        <v>3700.4</v>
      </c>
      <c r="C292" s="57">
        <v>2.3E-2</v>
      </c>
      <c r="D292" s="102"/>
    </row>
    <row r="293" spans="1:4">
      <c r="A293" s="56" t="s">
        <v>227</v>
      </c>
      <c r="B293" s="57">
        <v>17400</v>
      </c>
      <c r="C293" s="57">
        <v>0.10829999999999999</v>
      </c>
      <c r="D293" s="102"/>
    </row>
    <row r="294" spans="1:4">
      <c r="A294" s="56" t="s">
        <v>228</v>
      </c>
      <c r="B294" s="57">
        <v>45829.2</v>
      </c>
      <c r="C294" s="57">
        <v>0.2853</v>
      </c>
      <c r="D294" s="102"/>
    </row>
    <row r="295" spans="1:4">
      <c r="A295" s="56" t="s">
        <v>229</v>
      </c>
      <c r="B295" s="57">
        <v>352693.13</v>
      </c>
      <c r="C295" s="57">
        <v>2.1957</v>
      </c>
      <c r="D295" s="102"/>
    </row>
    <row r="296" spans="1:4">
      <c r="A296" s="56" t="s">
        <v>230</v>
      </c>
      <c r="B296" s="57">
        <v>67126.78</v>
      </c>
      <c r="C296" s="57">
        <v>0.41789999999999999</v>
      </c>
      <c r="D296" s="102"/>
    </row>
    <row r="297" spans="1:4">
      <c r="A297" s="56" t="s">
        <v>231</v>
      </c>
      <c r="B297" s="57">
        <v>230305.2</v>
      </c>
      <c r="C297" s="57">
        <v>1.4338</v>
      </c>
      <c r="D297" s="102"/>
    </row>
    <row r="298" spans="1:4">
      <c r="A298" s="56" t="s">
        <v>232</v>
      </c>
      <c r="B298" s="57">
        <v>48007.76</v>
      </c>
      <c r="C298" s="57">
        <v>0.2989</v>
      </c>
      <c r="D298" s="102"/>
    </row>
    <row r="299" spans="1:4">
      <c r="A299" s="56" t="s">
        <v>233</v>
      </c>
      <c r="B299" s="57">
        <v>65594.8</v>
      </c>
      <c r="C299" s="57">
        <v>0.40839999999999999</v>
      </c>
      <c r="D299" s="102"/>
    </row>
    <row r="300" spans="1:4">
      <c r="A300" s="56" t="s">
        <v>234</v>
      </c>
      <c r="B300" s="57">
        <v>173475.64</v>
      </c>
      <c r="C300" s="57">
        <v>1.08</v>
      </c>
      <c r="D300" s="102"/>
    </row>
    <row r="301" spans="1:4">
      <c r="A301" s="56" t="s">
        <v>235</v>
      </c>
      <c r="B301" s="57">
        <v>28536</v>
      </c>
      <c r="C301" s="57">
        <v>0.1777</v>
      </c>
      <c r="D301" s="102"/>
    </row>
    <row r="302" spans="1:4">
      <c r="A302" s="56" t="s">
        <v>236</v>
      </c>
      <c r="B302" s="57">
        <v>4000</v>
      </c>
      <c r="C302" s="57">
        <v>2.4899999999999999E-2</v>
      </c>
      <c r="D302" s="102"/>
    </row>
    <row r="303" spans="1:4">
      <c r="A303" s="56" t="s">
        <v>237</v>
      </c>
      <c r="B303" s="57">
        <v>34341.620000000003</v>
      </c>
      <c r="C303" s="57">
        <v>0.21379999999999999</v>
      </c>
      <c r="D303" s="102"/>
    </row>
    <row r="304" spans="1:4">
      <c r="A304" s="56" t="s">
        <v>238</v>
      </c>
      <c r="B304" s="57">
        <v>100.22</v>
      </c>
      <c r="C304" s="57">
        <v>5.9999999999999995E-4</v>
      </c>
      <c r="D304" s="102"/>
    </row>
    <row r="305" spans="1:6">
      <c r="A305" s="56" t="s">
        <v>239</v>
      </c>
      <c r="B305" s="57">
        <v>147644.84</v>
      </c>
      <c r="C305" s="57">
        <v>0.91920000000000002</v>
      </c>
      <c r="D305" s="102"/>
    </row>
    <row r="306" spans="1:6">
      <c r="A306" s="56" t="s">
        <v>240</v>
      </c>
      <c r="B306" s="57">
        <v>24708</v>
      </c>
      <c r="C306" s="57">
        <v>0.15379999999999999</v>
      </c>
      <c r="D306" s="102"/>
    </row>
    <row r="307" spans="1:6">
      <c r="A307" s="56" t="s">
        <v>241</v>
      </c>
      <c r="B307" s="57">
        <v>165033.45000000001</v>
      </c>
      <c r="C307" s="57">
        <v>1.0274000000000001</v>
      </c>
      <c r="D307" s="102"/>
    </row>
    <row r="308" spans="1:6">
      <c r="A308" s="56" t="s">
        <v>242</v>
      </c>
      <c r="B308" s="57">
        <v>8749.2199999999993</v>
      </c>
      <c r="C308" s="57">
        <v>5.45E-2</v>
      </c>
      <c r="D308" s="102"/>
    </row>
    <row r="309" spans="1:6">
      <c r="A309" s="56" t="s">
        <v>243</v>
      </c>
      <c r="B309" s="57">
        <v>37131</v>
      </c>
      <c r="C309" s="57">
        <v>0.23119999999999999</v>
      </c>
      <c r="D309" s="102"/>
    </row>
    <row r="310" spans="1:6">
      <c r="A310" s="56" t="s">
        <v>244</v>
      </c>
      <c r="B310" s="57">
        <v>62983.59</v>
      </c>
      <c r="C310" s="57">
        <v>0.3921</v>
      </c>
      <c r="D310" s="102"/>
    </row>
    <row r="311" spans="1:6" ht="12.75">
      <c r="A311" s="56" t="s">
        <v>245</v>
      </c>
      <c r="B311" s="57">
        <v>2502.9899999999998</v>
      </c>
      <c r="C311" s="57">
        <v>1.5599999999999999E-2</v>
      </c>
      <c r="D311" s="102"/>
      <c r="F311" s="39"/>
    </row>
    <row r="312" spans="1:6">
      <c r="A312" s="56" t="s">
        <v>246</v>
      </c>
      <c r="B312" s="57">
        <v>58043.28</v>
      </c>
      <c r="C312" s="57">
        <v>0.3614</v>
      </c>
      <c r="D312" s="102"/>
    </row>
    <row r="313" spans="1:6">
      <c r="A313" s="56" t="s">
        <v>247</v>
      </c>
      <c r="B313" s="57">
        <v>4600</v>
      </c>
      <c r="C313" s="57">
        <v>2.86E-2</v>
      </c>
      <c r="D313" s="102"/>
    </row>
    <row r="314" spans="1:6">
      <c r="A314" s="56" t="s">
        <v>248</v>
      </c>
      <c r="B314" s="57">
        <v>32238.01</v>
      </c>
      <c r="C314" s="57">
        <v>0.20069999999999999</v>
      </c>
      <c r="D314" s="102"/>
    </row>
    <row r="315" spans="1:6">
      <c r="A315" s="56" t="s">
        <v>249</v>
      </c>
      <c r="B315" s="57">
        <v>8611.1</v>
      </c>
      <c r="C315" s="57">
        <v>5.3600000000000002E-2</v>
      </c>
      <c r="D315" s="102"/>
    </row>
    <row r="316" spans="1:6">
      <c r="A316" s="56" t="s">
        <v>250</v>
      </c>
      <c r="B316" s="57">
        <v>62185.7</v>
      </c>
      <c r="C316" s="57">
        <v>0.3871</v>
      </c>
      <c r="D316" s="102"/>
    </row>
    <row r="317" spans="1:6">
      <c r="A317" s="56" t="s">
        <v>251</v>
      </c>
      <c r="B317" s="57">
        <v>2852</v>
      </c>
      <c r="C317" s="57">
        <v>1.78E-2</v>
      </c>
      <c r="D317" s="102"/>
    </row>
    <row r="318" spans="1:6">
      <c r="A318" s="56" t="s">
        <v>252</v>
      </c>
      <c r="B318" s="57">
        <v>133820</v>
      </c>
      <c r="C318" s="57">
        <v>0.83309999999999995</v>
      </c>
      <c r="D318" s="102"/>
    </row>
    <row r="319" spans="1:6">
      <c r="A319" s="56" t="s">
        <v>253</v>
      </c>
      <c r="B319" s="57">
        <v>539.4</v>
      </c>
      <c r="C319" s="57">
        <v>3.3999999999999998E-3</v>
      </c>
      <c r="D319" s="102"/>
    </row>
    <row r="320" spans="1:6">
      <c r="A320" s="56" t="s">
        <v>254</v>
      </c>
      <c r="B320" s="57">
        <v>110596</v>
      </c>
      <c r="C320" s="57">
        <v>0.6885</v>
      </c>
      <c r="D320" s="102"/>
    </row>
    <row r="321" spans="1:6">
      <c r="A321" s="56" t="s">
        <v>255</v>
      </c>
      <c r="B321" s="57">
        <v>48.11</v>
      </c>
      <c r="C321" s="57">
        <v>2.9999999999999997E-4</v>
      </c>
      <c r="D321" s="102"/>
    </row>
    <row r="322" spans="1:6" ht="12.75">
      <c r="B322" s="110">
        <v>16062794.68</v>
      </c>
      <c r="C322" s="111">
        <v>100</v>
      </c>
      <c r="D322" s="112"/>
      <c r="F322" s="39"/>
    </row>
    <row r="325" spans="1:6" ht="12.75">
      <c r="A325" s="19" t="s">
        <v>256</v>
      </c>
    </row>
    <row r="327" spans="1:6">
      <c r="A327" s="64" t="s">
        <v>257</v>
      </c>
      <c r="B327" s="65" t="s">
        <v>43</v>
      </c>
      <c r="C327" s="93" t="s">
        <v>44</v>
      </c>
      <c r="D327" s="93" t="s">
        <v>258</v>
      </c>
      <c r="E327" s="113" t="s">
        <v>10</v>
      </c>
      <c r="F327" s="65" t="s">
        <v>126</v>
      </c>
    </row>
    <row r="328" spans="1:6" ht="15">
      <c r="A328" s="56" t="s">
        <v>259</v>
      </c>
      <c r="B328" s="57">
        <v>-1900000</v>
      </c>
      <c r="C328" s="57">
        <v>-190475</v>
      </c>
      <c r="D328" s="57">
        <v>1709525</v>
      </c>
      <c r="E328" s="94">
        <v>0</v>
      </c>
      <c r="F328" s="114">
        <v>0</v>
      </c>
    </row>
    <row r="329" spans="1:6" ht="15">
      <c r="A329" s="56" t="s">
        <v>260</v>
      </c>
      <c r="B329" s="57">
        <v>-1757472.81</v>
      </c>
      <c r="C329" s="57">
        <v>-2039990.63</v>
      </c>
      <c r="D329" s="57">
        <v>-282517.82</v>
      </c>
      <c r="E329" s="96"/>
      <c r="F329" s="115"/>
    </row>
    <row r="330" spans="1:6" ht="15">
      <c r="A330" s="56" t="s">
        <v>261</v>
      </c>
      <c r="B330" s="57">
        <v>-1001309.27</v>
      </c>
      <c r="C330" s="57">
        <v>-2082610.72</v>
      </c>
      <c r="D330" s="57">
        <v>-1081301.45</v>
      </c>
      <c r="E330" s="96"/>
      <c r="F330" s="115"/>
    </row>
    <row r="331" spans="1:6" ht="15">
      <c r="A331" s="56" t="s">
        <v>262</v>
      </c>
      <c r="B331" s="57">
        <v>-10308960.279999999</v>
      </c>
      <c r="C331" s="57">
        <v>-2518070.79</v>
      </c>
      <c r="D331" s="57">
        <v>7790889.4900000002</v>
      </c>
      <c r="E331" s="96"/>
      <c r="F331" s="115"/>
    </row>
    <row r="332" spans="1:6" ht="15">
      <c r="A332" s="56" t="s">
        <v>263</v>
      </c>
      <c r="B332" s="57">
        <v>-578389.13</v>
      </c>
      <c r="C332" s="57">
        <v>-103501.94</v>
      </c>
      <c r="D332" s="57">
        <v>474887.19</v>
      </c>
      <c r="E332" s="96"/>
      <c r="F332" s="115"/>
    </row>
    <row r="333" spans="1:6" ht="15">
      <c r="A333" s="56" t="s">
        <v>264</v>
      </c>
      <c r="B333" s="57">
        <v>-246039</v>
      </c>
      <c r="C333" s="57">
        <v>0</v>
      </c>
      <c r="D333" s="57">
        <v>246039</v>
      </c>
      <c r="E333" s="96"/>
      <c r="F333" s="115"/>
    </row>
    <row r="334" spans="1:6" ht="15">
      <c r="A334" s="56" t="s">
        <v>265</v>
      </c>
      <c r="B334" s="57">
        <v>-56712.42</v>
      </c>
      <c r="C334" s="57">
        <v>0</v>
      </c>
      <c r="D334" s="57">
        <v>56712.42</v>
      </c>
      <c r="E334" s="96"/>
      <c r="F334" s="115"/>
    </row>
    <row r="335" spans="1:6" ht="15">
      <c r="A335" s="56" t="s">
        <v>266</v>
      </c>
      <c r="B335" s="57">
        <v>-78651624.349999994</v>
      </c>
      <c r="C335" s="57">
        <v>-89961893.900000006</v>
      </c>
      <c r="D335" s="57">
        <v>-11310269.550000001</v>
      </c>
      <c r="E335" s="96"/>
      <c r="F335" s="115"/>
    </row>
    <row r="336" spans="1:6" ht="15">
      <c r="A336" s="56" t="s">
        <v>267</v>
      </c>
      <c r="B336" s="57">
        <v>-7571617.9800000004</v>
      </c>
      <c r="C336" s="57">
        <v>-7571617.9800000004</v>
      </c>
      <c r="D336" s="57">
        <v>0</v>
      </c>
      <c r="E336" s="96"/>
      <c r="F336" s="115"/>
    </row>
    <row r="337" spans="1:6" ht="15">
      <c r="A337" s="56" t="s">
        <v>268</v>
      </c>
      <c r="B337" s="116">
        <v>0</v>
      </c>
      <c r="C337" s="57">
        <v>-578389.13</v>
      </c>
      <c r="D337" s="57">
        <v>-578389.13</v>
      </c>
      <c r="E337" s="96"/>
      <c r="F337" s="115"/>
    </row>
    <row r="338" spans="1:6" ht="15">
      <c r="A338" s="56" t="s">
        <v>269</v>
      </c>
      <c r="B338" s="57">
        <v>-1965818.62</v>
      </c>
      <c r="C338" s="57">
        <v>-2211857.62</v>
      </c>
      <c r="D338" s="57">
        <v>-246039</v>
      </c>
      <c r="E338" s="96"/>
      <c r="F338" s="115"/>
    </row>
    <row r="339" spans="1:6" ht="15">
      <c r="A339" s="56" t="s">
        <v>270</v>
      </c>
      <c r="B339" s="57">
        <v>-1384400.71</v>
      </c>
      <c r="C339" s="57">
        <v>-1441113.13</v>
      </c>
      <c r="D339" s="57">
        <v>-56712.42</v>
      </c>
      <c r="E339" s="96"/>
      <c r="F339" s="115"/>
    </row>
    <row r="340" spans="1:6" ht="15">
      <c r="A340" s="56" t="s">
        <v>271</v>
      </c>
      <c r="B340" s="57">
        <v>-715459.89</v>
      </c>
      <c r="C340" s="57">
        <v>-2615459.89</v>
      </c>
      <c r="D340" s="57">
        <v>-1900000</v>
      </c>
      <c r="E340" s="96"/>
      <c r="F340" s="115"/>
    </row>
    <row r="341" spans="1:6" ht="15">
      <c r="A341" s="56" t="s">
        <v>272</v>
      </c>
      <c r="B341" s="116">
        <v>0</v>
      </c>
      <c r="C341" s="57">
        <v>-1757472.81</v>
      </c>
      <c r="D341" s="57">
        <v>-1757472.81</v>
      </c>
      <c r="E341" s="96"/>
      <c r="F341" s="115"/>
    </row>
    <row r="342" spans="1:6" ht="15">
      <c r="A342" s="56" t="s">
        <v>273</v>
      </c>
      <c r="B342" s="57">
        <v>-2855982.34</v>
      </c>
      <c r="C342" s="57">
        <v>-2855982.34</v>
      </c>
      <c r="D342" s="57">
        <v>0</v>
      </c>
      <c r="E342" s="96"/>
      <c r="F342" s="115"/>
    </row>
    <row r="343" spans="1:6" ht="15">
      <c r="A343" s="56" t="s">
        <v>274</v>
      </c>
      <c r="B343" s="57">
        <v>96574.21</v>
      </c>
      <c r="C343" s="57">
        <v>96574.21</v>
      </c>
      <c r="D343" s="57">
        <v>0</v>
      </c>
      <c r="E343" s="96"/>
      <c r="F343" s="115"/>
    </row>
    <row r="344" spans="1:6" ht="15">
      <c r="A344" s="56" t="s">
        <v>275</v>
      </c>
      <c r="B344" s="57">
        <v>4926067.33</v>
      </c>
      <c r="C344" s="57">
        <v>4926067.33</v>
      </c>
      <c r="D344" s="57">
        <v>0</v>
      </c>
      <c r="E344" s="96"/>
      <c r="F344" s="115"/>
    </row>
    <row r="345" spans="1:6" ht="15">
      <c r="A345" s="56" t="s">
        <v>276</v>
      </c>
      <c r="B345" s="57">
        <v>-60001.5</v>
      </c>
      <c r="C345" s="57">
        <v>-60001.5</v>
      </c>
      <c r="D345" s="57">
        <v>0</v>
      </c>
      <c r="E345" s="96"/>
      <c r="F345" s="115"/>
    </row>
    <row r="346" spans="1:6">
      <c r="B346" s="117">
        <v>-104031146.76000001</v>
      </c>
      <c r="C346" s="117">
        <v>-110965795.84</v>
      </c>
      <c r="D346" s="117">
        <v>-6934649.0800000001</v>
      </c>
      <c r="E346" s="118"/>
      <c r="F346" s="119"/>
    </row>
    <row r="349" spans="1:6" ht="15">
      <c r="A349" s="120"/>
      <c r="B349" s="120"/>
      <c r="C349" s="120"/>
      <c r="D349" s="120"/>
      <c r="E349" s="120"/>
    </row>
    <row r="350" spans="1:6">
      <c r="A350" s="99" t="s">
        <v>277</v>
      </c>
      <c r="B350" s="100" t="s">
        <v>43</v>
      </c>
      <c r="C350" s="28" t="s">
        <v>44</v>
      </c>
      <c r="D350" s="28" t="s">
        <v>258</v>
      </c>
      <c r="E350" s="121" t="s">
        <v>126</v>
      </c>
    </row>
    <row r="351" spans="1:6" ht="15">
      <c r="A351" s="56" t="s">
        <v>278</v>
      </c>
      <c r="B351" s="57">
        <v>2251460.84</v>
      </c>
      <c r="C351" s="57">
        <v>375342.53</v>
      </c>
      <c r="D351" s="57">
        <v>-1876118.31</v>
      </c>
      <c r="E351" s="94"/>
    </row>
    <row r="352" spans="1:6" ht="15">
      <c r="A352" s="56" t="s">
        <v>279</v>
      </c>
      <c r="B352" s="57">
        <v>-30992.2</v>
      </c>
      <c r="C352" s="57">
        <v>-30992.2</v>
      </c>
      <c r="D352" s="57">
        <v>0</v>
      </c>
      <c r="E352" s="96"/>
    </row>
    <row r="353" spans="1:6" ht="15">
      <c r="A353" s="56" t="s">
        <v>280</v>
      </c>
      <c r="B353" s="57">
        <v>10428303.59</v>
      </c>
      <c r="C353" s="57">
        <v>9515613.8100000005</v>
      </c>
      <c r="D353" s="57">
        <v>-912689.78</v>
      </c>
      <c r="E353" s="96"/>
    </row>
    <row r="354" spans="1:6" ht="15">
      <c r="A354" s="56" t="s">
        <v>281</v>
      </c>
      <c r="B354" s="57">
        <v>7872892.1699999999</v>
      </c>
      <c r="C354" s="57">
        <v>7872892.1699999999</v>
      </c>
      <c r="D354" s="57">
        <v>0</v>
      </c>
      <c r="E354" s="96"/>
    </row>
    <row r="355" spans="1:6" ht="15">
      <c r="A355" s="56" t="s">
        <v>282</v>
      </c>
      <c r="B355" s="57">
        <v>6264103.04</v>
      </c>
      <c r="C355" s="57">
        <v>6285175</v>
      </c>
      <c r="D355" s="57">
        <v>21071.96</v>
      </c>
      <c r="E355" s="96"/>
      <c r="F355" s="39"/>
    </row>
    <row r="356" spans="1:6" ht="15">
      <c r="A356" s="56" t="s">
        <v>283</v>
      </c>
      <c r="B356" s="57">
        <v>14138215.02</v>
      </c>
      <c r="C356" s="57">
        <v>13722911.85</v>
      </c>
      <c r="D356" s="57">
        <v>-415303.17</v>
      </c>
      <c r="E356" s="96"/>
    </row>
    <row r="357" spans="1:6" ht="15">
      <c r="A357" s="56" t="s">
        <v>284</v>
      </c>
      <c r="B357" s="57">
        <v>0</v>
      </c>
      <c r="C357" s="57">
        <v>-319900.37</v>
      </c>
      <c r="D357" s="57">
        <v>-319900.37</v>
      </c>
      <c r="E357" s="96"/>
    </row>
    <row r="358" spans="1:6" ht="15">
      <c r="A358" s="56" t="s">
        <v>285</v>
      </c>
      <c r="B358" s="57">
        <v>-2920113.15</v>
      </c>
      <c r="C358" s="57">
        <v>-2054418.37</v>
      </c>
      <c r="D358" s="57">
        <v>865694.78</v>
      </c>
      <c r="E358" s="96"/>
    </row>
    <row r="359" spans="1:6" ht="15">
      <c r="A359" s="56" t="s">
        <v>286</v>
      </c>
      <c r="B359" s="57">
        <v>-12003294.08</v>
      </c>
      <c r="C359" s="57">
        <v>-13511385.07</v>
      </c>
      <c r="D359" s="57">
        <v>-1508090.99</v>
      </c>
      <c r="E359" s="96"/>
    </row>
    <row r="360" spans="1:6" ht="15">
      <c r="A360" s="56" t="s">
        <v>287</v>
      </c>
      <c r="B360" s="57">
        <v>-2569319.2400000002</v>
      </c>
      <c r="C360" s="57">
        <v>-2650334.34</v>
      </c>
      <c r="D360" s="57">
        <v>-81015.100000000006</v>
      </c>
      <c r="E360" s="96"/>
    </row>
    <row r="361" spans="1:6" ht="15">
      <c r="A361" s="56" t="s">
        <v>288</v>
      </c>
      <c r="B361" s="57">
        <v>-13208099.16</v>
      </c>
      <c r="C361" s="57">
        <v>-13992799.720000001</v>
      </c>
      <c r="D361" s="57">
        <v>-784700.56</v>
      </c>
      <c r="E361" s="96"/>
    </row>
    <row r="362" spans="1:6" ht="15">
      <c r="A362" s="56" t="s">
        <v>289</v>
      </c>
      <c r="B362" s="57">
        <v>-2465700.42</v>
      </c>
      <c r="C362" s="57">
        <v>-2469700.42</v>
      </c>
      <c r="D362" s="57">
        <v>-4000</v>
      </c>
      <c r="E362" s="96"/>
    </row>
    <row r="363" spans="1:6" ht="15">
      <c r="A363" s="56" t="s">
        <v>290</v>
      </c>
      <c r="B363" s="57">
        <v>5505995.5700000003</v>
      </c>
      <c r="C363" s="57">
        <v>2367062.34</v>
      </c>
      <c r="D363" s="57">
        <v>-3138933.23</v>
      </c>
      <c r="E363" s="96"/>
    </row>
    <row r="364" spans="1:6">
      <c r="B364" s="122">
        <v>7757456.4100000001</v>
      </c>
      <c r="C364" s="117">
        <v>2742404.87</v>
      </c>
      <c r="D364" s="117">
        <v>-5015051.54</v>
      </c>
      <c r="E364" s="119"/>
    </row>
    <row r="367" spans="1:6" ht="12.75">
      <c r="F367" s="39"/>
    </row>
    <row r="368" spans="1:6" ht="12.75">
      <c r="A368" s="19" t="s">
        <v>291</v>
      </c>
    </row>
    <row r="369" spans="1:6" ht="12.75">
      <c r="F369" s="39"/>
    </row>
    <row r="370" spans="1:6">
      <c r="A370" s="99" t="s">
        <v>292</v>
      </c>
      <c r="B370" s="100" t="s">
        <v>43</v>
      </c>
      <c r="C370" s="28" t="s">
        <v>44</v>
      </c>
      <c r="D370" s="28" t="s">
        <v>45</v>
      </c>
    </row>
    <row r="371" spans="1:6">
      <c r="A371" s="56" t="s">
        <v>293</v>
      </c>
      <c r="B371" s="57">
        <v>0</v>
      </c>
      <c r="C371" s="57">
        <v>5000</v>
      </c>
      <c r="D371" s="57">
        <v>5000</v>
      </c>
    </row>
    <row r="372" spans="1:6">
      <c r="A372" s="56" t="s">
        <v>294</v>
      </c>
      <c r="B372" s="57">
        <v>0</v>
      </c>
      <c r="C372" s="57">
        <v>5000</v>
      </c>
      <c r="D372" s="57">
        <v>5000</v>
      </c>
    </row>
    <row r="373" spans="1:6">
      <c r="A373" s="56" t="s">
        <v>295</v>
      </c>
      <c r="B373" s="57">
        <v>842217.2</v>
      </c>
      <c r="C373" s="57">
        <v>1126620.45</v>
      </c>
      <c r="D373" s="57">
        <v>284403.25</v>
      </c>
    </row>
    <row r="374" spans="1:6">
      <c r="A374" s="56" t="s">
        <v>296</v>
      </c>
      <c r="B374" s="57">
        <v>3091233.77</v>
      </c>
      <c r="C374" s="57">
        <v>1776815.45</v>
      </c>
      <c r="D374" s="57">
        <v>-1314418.32</v>
      </c>
    </row>
    <row r="375" spans="1:6">
      <c r="A375" s="56" t="s">
        <v>297</v>
      </c>
      <c r="B375" s="57">
        <v>292.32</v>
      </c>
      <c r="C375" s="57">
        <v>338.32</v>
      </c>
      <c r="D375" s="57">
        <v>46</v>
      </c>
    </row>
    <row r="376" spans="1:6">
      <c r="A376" s="56" t="s">
        <v>298</v>
      </c>
      <c r="B376" s="57">
        <v>4000</v>
      </c>
      <c r="C376" s="57">
        <v>0</v>
      </c>
      <c r="D376" s="57">
        <v>-4000</v>
      </c>
    </row>
    <row r="377" spans="1:6">
      <c r="A377" s="56" t="s">
        <v>299</v>
      </c>
      <c r="B377" s="57">
        <v>454855.11</v>
      </c>
      <c r="C377" s="57">
        <v>373587.05</v>
      </c>
      <c r="D377" s="57">
        <v>-81268.06</v>
      </c>
    </row>
    <row r="378" spans="1:6">
      <c r="A378" s="56" t="s">
        <v>300</v>
      </c>
      <c r="B378" s="57">
        <v>44690.65</v>
      </c>
      <c r="C378" s="57">
        <v>43512.93</v>
      </c>
      <c r="D378" s="57">
        <v>-1177.72</v>
      </c>
    </row>
    <row r="379" spans="1:6">
      <c r="A379" s="56" t="s">
        <v>301</v>
      </c>
      <c r="B379" s="57">
        <v>32486.93</v>
      </c>
      <c r="C379" s="57">
        <v>32486.93</v>
      </c>
      <c r="D379" s="57">
        <v>0</v>
      </c>
    </row>
    <row r="380" spans="1:6">
      <c r="A380" s="56" t="s">
        <v>302</v>
      </c>
      <c r="B380" s="57">
        <v>563056.19999999995</v>
      </c>
      <c r="C380" s="57">
        <v>394634.59</v>
      </c>
      <c r="D380" s="57">
        <v>-168421.61</v>
      </c>
    </row>
    <row r="381" spans="1:6">
      <c r="A381" s="56" t="s">
        <v>303</v>
      </c>
      <c r="B381" s="57">
        <v>83919.99</v>
      </c>
      <c r="C381" s="57">
        <v>14319.99</v>
      </c>
      <c r="D381" s="57">
        <v>-69600</v>
      </c>
    </row>
    <row r="382" spans="1:6">
      <c r="A382" s="56" t="s">
        <v>304</v>
      </c>
      <c r="B382" s="57">
        <v>34184.35</v>
      </c>
      <c r="C382" s="57">
        <v>34184.35</v>
      </c>
      <c r="D382" s="57">
        <v>0</v>
      </c>
    </row>
    <row r="383" spans="1:6">
      <c r="A383" s="56" t="s">
        <v>305</v>
      </c>
      <c r="B383" s="57">
        <v>835727.75</v>
      </c>
      <c r="C383" s="57">
        <v>111176.3</v>
      </c>
      <c r="D383" s="57">
        <v>-724551.45</v>
      </c>
    </row>
    <row r="384" spans="1:6">
      <c r="A384" s="56" t="s">
        <v>306</v>
      </c>
      <c r="B384" s="57">
        <v>4836213.1900000004</v>
      </c>
      <c r="C384" s="57">
        <v>3073339.62</v>
      </c>
      <c r="D384" s="57">
        <v>-1762873.57</v>
      </c>
    </row>
    <row r="385" spans="1:6">
      <c r="A385" s="56" t="s">
        <v>307</v>
      </c>
      <c r="B385" s="116">
        <v>0</v>
      </c>
      <c r="C385" s="57">
        <v>30480</v>
      </c>
      <c r="D385" s="57">
        <v>30480</v>
      </c>
    </row>
    <row r="386" spans="1:6">
      <c r="A386" s="56" t="s">
        <v>308</v>
      </c>
      <c r="B386" s="57">
        <v>10822877.460000001</v>
      </c>
      <c r="C386" s="57">
        <v>7011495.9800000004</v>
      </c>
      <c r="D386" s="57">
        <v>-3811381.48</v>
      </c>
    </row>
    <row r="387" spans="1:6">
      <c r="B387" s="77">
        <v>10822877.460000001</v>
      </c>
      <c r="C387" s="77">
        <v>7016495.9800000004</v>
      </c>
      <c r="D387" s="77">
        <v>-3806381.48</v>
      </c>
    </row>
    <row r="390" spans="1:6">
      <c r="A390" s="99" t="s">
        <v>309</v>
      </c>
      <c r="B390" s="100" t="s">
        <v>45</v>
      </c>
      <c r="C390" s="28" t="s">
        <v>310</v>
      </c>
      <c r="D390" s="25"/>
    </row>
    <row r="391" spans="1:6" ht="15">
      <c r="A391" s="56" t="s">
        <v>311</v>
      </c>
      <c r="B391" s="61">
        <v>3995263.11</v>
      </c>
      <c r="C391" s="94"/>
      <c r="D391" s="123"/>
    </row>
    <row r="392" spans="1:6" ht="15">
      <c r="A392" s="56" t="s">
        <v>312</v>
      </c>
      <c r="B392" s="61">
        <v>-1185259.5</v>
      </c>
      <c r="C392" s="96"/>
      <c r="D392" s="123"/>
    </row>
    <row r="393" spans="1:6" ht="15">
      <c r="A393" s="56" t="s">
        <v>313</v>
      </c>
      <c r="B393" s="61">
        <v>2810003.61</v>
      </c>
      <c r="C393" s="96"/>
      <c r="D393" s="123"/>
    </row>
    <row r="394" spans="1:6" ht="15">
      <c r="A394" s="56" t="s">
        <v>314</v>
      </c>
      <c r="B394" s="61">
        <v>113492.46</v>
      </c>
      <c r="C394" s="96"/>
      <c r="D394" s="123"/>
    </row>
    <row r="395" spans="1:6" ht="15">
      <c r="A395" s="56" t="s">
        <v>315</v>
      </c>
      <c r="B395" s="61">
        <v>21900</v>
      </c>
      <c r="C395" s="96"/>
      <c r="D395" s="123"/>
    </row>
    <row r="396" spans="1:6" ht="15">
      <c r="A396" s="56" t="s">
        <v>316</v>
      </c>
      <c r="B396" s="61">
        <v>190475</v>
      </c>
      <c r="C396" s="96"/>
      <c r="D396" s="123"/>
    </row>
    <row r="397" spans="1:6" ht="15">
      <c r="A397" s="56" t="s">
        <v>317</v>
      </c>
      <c r="B397" s="61">
        <v>116896</v>
      </c>
      <c r="C397" s="96"/>
      <c r="D397" s="123"/>
    </row>
    <row r="398" spans="1:6" ht="15">
      <c r="A398" s="56" t="s">
        <v>318</v>
      </c>
      <c r="B398" s="61">
        <v>442763.46</v>
      </c>
      <c r="C398" s="96"/>
      <c r="D398" s="123"/>
    </row>
    <row r="399" spans="1:6">
      <c r="B399" s="77">
        <v>3252767.07</v>
      </c>
      <c r="C399" s="28"/>
      <c r="D399" s="25"/>
      <c r="E399" s="25"/>
      <c r="F399" s="25"/>
    </row>
    <row r="400" spans="1:6">
      <c r="E400" s="25"/>
      <c r="F400" s="25"/>
    </row>
    <row r="401" spans="1:6">
      <c r="E401" s="25"/>
      <c r="F401" s="25"/>
    </row>
    <row r="402" spans="1:6">
      <c r="E402" s="25"/>
      <c r="F402" s="25"/>
    </row>
    <row r="403" spans="1:6" ht="12.75">
      <c r="E403" s="25"/>
      <c r="F403" s="39"/>
    </row>
    <row r="404" spans="1:6" ht="12.75">
      <c r="A404" s="19" t="s">
        <v>319</v>
      </c>
      <c r="E404" s="25"/>
      <c r="F404" s="25"/>
    </row>
    <row r="405" spans="1:6" ht="12.75">
      <c r="A405" s="19" t="s">
        <v>320</v>
      </c>
      <c r="E405" s="25"/>
      <c r="F405" s="25"/>
    </row>
    <row r="406" spans="1:6" ht="12">
      <c r="A406" s="124"/>
      <c r="B406" s="124"/>
      <c r="C406" s="124"/>
      <c r="D406" s="124"/>
      <c r="E406" s="25"/>
      <c r="F406" s="25"/>
    </row>
    <row r="407" spans="1:6" ht="12">
      <c r="A407" s="125" t="s">
        <v>321</v>
      </c>
      <c r="B407" s="126"/>
      <c r="C407" s="126"/>
      <c r="D407" s="127"/>
      <c r="E407" s="25"/>
      <c r="F407" s="25"/>
    </row>
    <row r="408" spans="1:6" ht="12">
      <c r="A408" s="128" t="s">
        <v>322</v>
      </c>
      <c r="B408" s="129"/>
      <c r="C408" s="129"/>
      <c r="D408" s="130"/>
      <c r="E408" s="25"/>
      <c r="F408" s="131"/>
    </row>
    <row r="409" spans="1:6" ht="12">
      <c r="A409" s="132" t="s">
        <v>323</v>
      </c>
      <c r="B409" s="133"/>
      <c r="C409" s="133"/>
      <c r="D409" s="134"/>
      <c r="E409" s="25"/>
      <c r="F409" s="131"/>
    </row>
    <row r="410" spans="1:6" ht="12">
      <c r="A410" s="135" t="s">
        <v>324</v>
      </c>
      <c r="B410" s="136"/>
      <c r="C410" s="137"/>
      <c r="D410" s="138">
        <f>+[1]EAI!I25-445.52</f>
        <v>23491371.370000001</v>
      </c>
      <c r="E410" s="25"/>
      <c r="F410" s="131"/>
    </row>
    <row r="411" spans="1:6" ht="12">
      <c r="A411" s="139"/>
      <c r="B411" s="139"/>
      <c r="C411" s="14"/>
      <c r="D411" s="137"/>
      <c r="E411" s="25"/>
      <c r="F411" s="131"/>
    </row>
    <row r="412" spans="1:6" ht="12">
      <c r="A412" s="140" t="s">
        <v>325</v>
      </c>
      <c r="B412" s="140"/>
      <c r="C412" s="141"/>
      <c r="D412" s="142">
        <f>SUM(C412:C417)</f>
        <v>445.52</v>
      </c>
      <c r="E412" s="25"/>
      <c r="F412" s="25"/>
    </row>
    <row r="413" spans="1:6" ht="12">
      <c r="A413" s="143" t="s">
        <v>326</v>
      </c>
      <c r="B413" s="143"/>
      <c r="C413" s="144" t="s">
        <v>327</v>
      </c>
      <c r="D413" s="145"/>
      <c r="E413" s="25"/>
      <c r="F413" s="25"/>
    </row>
    <row r="414" spans="1:6" ht="12">
      <c r="A414" s="143" t="s">
        <v>328</v>
      </c>
      <c r="B414" s="143"/>
      <c r="C414" s="144" t="s">
        <v>327</v>
      </c>
      <c r="D414" s="145"/>
      <c r="E414" s="25"/>
      <c r="F414" s="25"/>
    </row>
    <row r="415" spans="1:6" ht="12">
      <c r="A415" s="143" t="s">
        <v>329</v>
      </c>
      <c r="B415" s="143"/>
      <c r="C415" s="144" t="s">
        <v>327</v>
      </c>
      <c r="D415" s="145"/>
      <c r="E415" s="25"/>
      <c r="F415" s="25"/>
    </row>
    <row r="416" spans="1:6" ht="12">
      <c r="A416" s="143" t="s">
        <v>330</v>
      </c>
      <c r="B416" s="143"/>
      <c r="C416" s="144" t="s">
        <v>327</v>
      </c>
      <c r="D416" s="145"/>
      <c r="E416" s="25"/>
      <c r="F416" s="25"/>
    </row>
    <row r="417" spans="1:6" ht="12">
      <c r="A417" s="146" t="s">
        <v>331</v>
      </c>
      <c r="B417" s="147"/>
      <c r="C417" s="144">
        <v>445.52</v>
      </c>
      <c r="D417" s="145"/>
      <c r="E417" s="25"/>
      <c r="F417" s="25"/>
    </row>
    <row r="418" spans="1:6" ht="12">
      <c r="A418" s="139"/>
      <c r="B418" s="139"/>
      <c r="C418" s="14"/>
      <c r="D418" s="137"/>
      <c r="E418" s="25"/>
      <c r="F418" s="25"/>
    </row>
    <row r="419" spans="1:6" ht="12">
      <c r="A419" s="140" t="s">
        <v>332</v>
      </c>
      <c r="B419" s="140"/>
      <c r="C419" s="141"/>
      <c r="D419" s="148">
        <f>SUM(C419:C423)</f>
        <v>7804364.7400000002</v>
      </c>
      <c r="E419" s="25"/>
      <c r="F419" s="25"/>
    </row>
    <row r="420" spans="1:6" ht="12">
      <c r="A420" s="143" t="s">
        <v>333</v>
      </c>
      <c r="B420" s="143"/>
      <c r="C420" s="144" t="s">
        <v>327</v>
      </c>
      <c r="D420" s="145"/>
      <c r="E420" s="25"/>
      <c r="F420" s="25"/>
    </row>
    <row r="421" spans="1:6" ht="12.75">
      <c r="A421" s="143" t="s">
        <v>334</v>
      </c>
      <c r="B421" s="143"/>
      <c r="C421" s="144" t="s">
        <v>327</v>
      </c>
      <c r="D421" s="145"/>
      <c r="E421" s="25"/>
      <c r="F421" s="39"/>
    </row>
    <row r="422" spans="1:6" ht="12">
      <c r="A422" s="143" t="s">
        <v>335</v>
      </c>
      <c r="B422" s="143"/>
      <c r="C422" s="144" t="s">
        <v>327</v>
      </c>
      <c r="D422" s="145"/>
      <c r="E422" s="25"/>
      <c r="F422" s="149"/>
    </row>
    <row r="423" spans="1:6" ht="12">
      <c r="A423" s="150" t="s">
        <v>336</v>
      </c>
      <c r="B423" s="151"/>
      <c r="C423" s="152">
        <f>2039990.63+190475+14319.99+103501.94+4586361.52+4000+122810.11+633586.45+28304+21071.96+12662.96+47280.18</f>
        <v>7804364.7400000002</v>
      </c>
      <c r="D423" s="153"/>
      <c r="E423" s="25"/>
      <c r="F423" s="25"/>
    </row>
    <row r="424" spans="1:6" ht="12">
      <c r="A424" s="139"/>
      <c r="B424" s="139"/>
      <c r="C424" s="137"/>
      <c r="D424" s="137"/>
      <c r="E424" s="25"/>
      <c r="F424" s="25"/>
    </row>
    <row r="425" spans="1:6" ht="12">
      <c r="A425" s="154" t="s">
        <v>337</v>
      </c>
      <c r="B425" s="154"/>
      <c r="C425" s="137"/>
      <c r="D425" s="155">
        <f>+D410+D412-D419</f>
        <v>15687452.15</v>
      </c>
      <c r="E425" s="25"/>
      <c r="F425" s="131"/>
    </row>
    <row r="426" spans="1:6" ht="12">
      <c r="A426" s="124"/>
      <c r="B426" s="124"/>
      <c r="C426" s="124"/>
      <c r="D426" s="124"/>
      <c r="E426" s="25"/>
      <c r="F426" s="25"/>
    </row>
    <row r="427" spans="1:6" ht="12">
      <c r="A427" s="124"/>
      <c r="B427" s="124"/>
      <c r="C427" s="124"/>
      <c r="D427" s="124"/>
      <c r="E427" s="25"/>
      <c r="F427" s="25"/>
    </row>
    <row r="428" spans="1:6" ht="12">
      <c r="A428" s="124"/>
      <c r="B428" s="124"/>
      <c r="C428" s="124"/>
      <c r="D428" s="124"/>
      <c r="E428" s="25"/>
      <c r="F428" s="25"/>
    </row>
    <row r="429" spans="1:6" ht="12">
      <c r="A429" s="124"/>
      <c r="B429" s="124"/>
      <c r="C429" s="124"/>
      <c r="D429" s="124"/>
      <c r="E429" s="25"/>
      <c r="F429" s="25"/>
    </row>
    <row r="430" spans="1:6" ht="12">
      <c r="A430" s="125" t="s">
        <v>338</v>
      </c>
      <c r="B430" s="126"/>
      <c r="C430" s="126"/>
      <c r="D430" s="127"/>
      <c r="E430" s="25"/>
      <c r="F430" s="25"/>
    </row>
    <row r="431" spans="1:6" ht="12">
      <c r="A431" s="128" t="s">
        <v>322</v>
      </c>
      <c r="B431" s="129"/>
      <c r="C431" s="129"/>
      <c r="D431" s="130"/>
      <c r="E431" s="25"/>
      <c r="F431" s="25"/>
    </row>
    <row r="432" spans="1:6" ht="12">
      <c r="A432" s="132" t="s">
        <v>323</v>
      </c>
      <c r="B432" s="133"/>
      <c r="C432" s="133"/>
      <c r="D432" s="134"/>
      <c r="E432" s="25"/>
      <c r="F432" s="25"/>
    </row>
    <row r="433" spans="1:6" ht="12">
      <c r="A433" s="135" t="s">
        <v>339</v>
      </c>
      <c r="B433" s="136"/>
      <c r="C433" s="137"/>
      <c r="D433" s="156">
        <f>+[1]CAdmon!I18</f>
        <v>19330161.140000001</v>
      </c>
      <c r="E433" s="25"/>
      <c r="F433" s="25"/>
    </row>
    <row r="434" spans="1:6" ht="12">
      <c r="A434" s="139"/>
      <c r="B434" s="139"/>
      <c r="C434" s="137"/>
      <c r="D434" s="137"/>
      <c r="E434" s="25"/>
      <c r="F434" s="25"/>
    </row>
    <row r="435" spans="1:6" ht="12">
      <c r="A435" s="157" t="s">
        <v>340</v>
      </c>
      <c r="B435" s="157"/>
      <c r="C435" s="141"/>
      <c r="D435" s="158">
        <f>SUM(C435:C452)</f>
        <v>3267414.57</v>
      </c>
      <c r="E435" s="25"/>
      <c r="F435" s="25"/>
    </row>
    <row r="436" spans="1:6" ht="12">
      <c r="A436" s="143" t="s">
        <v>341</v>
      </c>
      <c r="B436" s="143"/>
      <c r="C436" s="159">
        <f>+[1]COG!J37</f>
        <v>128139.96</v>
      </c>
      <c r="D436" s="160"/>
      <c r="E436" s="25"/>
      <c r="F436" s="25"/>
    </row>
    <row r="437" spans="1:6" ht="12">
      <c r="A437" s="143" t="s">
        <v>342</v>
      </c>
      <c r="B437" s="143"/>
      <c r="C437" s="159">
        <f>+[2]COG!$J$38</f>
        <v>21900</v>
      </c>
      <c r="D437" s="160"/>
      <c r="E437" s="25"/>
      <c r="F437" s="25"/>
    </row>
    <row r="438" spans="1:6" ht="12">
      <c r="A438" s="143" t="s">
        <v>343</v>
      </c>
      <c r="B438" s="143"/>
      <c r="C438" s="159">
        <f>+[1]COG!I39</f>
        <v>0</v>
      </c>
      <c r="D438" s="160"/>
      <c r="E438" s="25"/>
      <c r="F438" s="25"/>
    </row>
    <row r="439" spans="1:6" ht="12">
      <c r="A439" s="143" t="s">
        <v>344</v>
      </c>
      <c r="B439" s="143"/>
      <c r="C439" s="159">
        <f>+[1]COG!I40</f>
        <v>190475</v>
      </c>
      <c r="D439" s="160"/>
      <c r="E439" s="25"/>
      <c r="F439" s="25"/>
    </row>
    <row r="440" spans="1:6" ht="12">
      <c r="A440" s="143" t="s">
        <v>345</v>
      </c>
      <c r="B440" s="143"/>
      <c r="C440" s="159">
        <f>+[1]COG!I41</f>
        <v>0</v>
      </c>
      <c r="D440" s="160"/>
      <c r="E440" s="25"/>
      <c r="F440" s="131"/>
    </row>
    <row r="441" spans="1:6" ht="12">
      <c r="A441" s="143" t="s">
        <v>346</v>
      </c>
      <c r="B441" s="143"/>
      <c r="C441" s="159">
        <f>+[1]COG!I42</f>
        <v>116896</v>
      </c>
      <c r="D441" s="160"/>
      <c r="E441" s="25"/>
      <c r="F441" s="25"/>
    </row>
    <row r="442" spans="1:6" ht="12">
      <c r="A442" s="143" t="s">
        <v>347</v>
      </c>
      <c r="B442" s="143"/>
      <c r="C442" s="144" t="s">
        <v>327</v>
      </c>
      <c r="D442" s="160"/>
      <c r="E442" s="25"/>
      <c r="F442" s="131"/>
    </row>
    <row r="443" spans="1:6" ht="12">
      <c r="A443" s="143" t="s">
        <v>348</v>
      </c>
      <c r="B443" s="143"/>
      <c r="C443" s="144" t="s">
        <v>327</v>
      </c>
      <c r="D443" s="160"/>
      <c r="E443" s="25"/>
      <c r="F443" s="25"/>
    </row>
    <row r="444" spans="1:6" ht="12">
      <c r="A444" s="143" t="s">
        <v>349</v>
      </c>
      <c r="B444" s="143"/>
      <c r="C444" s="144" t="s">
        <v>327</v>
      </c>
      <c r="D444" s="160"/>
      <c r="E444" s="25"/>
      <c r="F444" s="131"/>
    </row>
    <row r="445" spans="1:6" ht="12">
      <c r="A445" s="143" t="s">
        <v>350</v>
      </c>
      <c r="B445" s="143"/>
      <c r="C445" s="159">
        <f>+[1]COG!I45</f>
        <v>2810003.61</v>
      </c>
      <c r="D445" s="160"/>
      <c r="E445" s="25"/>
      <c r="F445" s="131"/>
    </row>
    <row r="446" spans="1:6" ht="12">
      <c r="A446" s="143" t="s">
        <v>351</v>
      </c>
      <c r="B446" s="143"/>
      <c r="C446" s="144" t="s">
        <v>327</v>
      </c>
      <c r="D446" s="160"/>
      <c r="E446" s="25"/>
      <c r="F446" s="131"/>
    </row>
    <row r="447" spans="1:6" ht="12">
      <c r="A447" s="143" t="s">
        <v>352</v>
      </c>
      <c r="B447" s="143"/>
      <c r="C447" s="144" t="s">
        <v>327</v>
      </c>
      <c r="D447" s="160"/>
      <c r="E447" s="25"/>
      <c r="F447" s="131"/>
    </row>
    <row r="448" spans="1:6" ht="15">
      <c r="A448" s="143" t="s">
        <v>353</v>
      </c>
      <c r="B448" s="143"/>
      <c r="C448" s="144" t="s">
        <v>327</v>
      </c>
      <c r="D448" s="160"/>
      <c r="E448" s="25"/>
      <c r="F448" s="161"/>
    </row>
    <row r="449" spans="1:6" ht="12">
      <c r="A449" s="143" t="s">
        <v>354</v>
      </c>
      <c r="B449" s="143"/>
      <c r="C449" s="144" t="s">
        <v>327</v>
      </c>
      <c r="D449" s="160"/>
      <c r="E449" s="25"/>
      <c r="F449" s="25"/>
    </row>
    <row r="450" spans="1:6" ht="12">
      <c r="A450" s="143" t="s">
        <v>355</v>
      </c>
      <c r="B450" s="143"/>
      <c r="C450" s="144" t="s">
        <v>327</v>
      </c>
      <c r="D450" s="160"/>
      <c r="E450" s="25"/>
      <c r="F450" s="25"/>
    </row>
    <row r="451" spans="1:6" ht="12">
      <c r="A451" s="143" t="s">
        <v>356</v>
      </c>
      <c r="B451" s="143"/>
      <c r="C451" s="144" t="s">
        <v>327</v>
      </c>
      <c r="D451" s="160"/>
      <c r="E451" s="25"/>
      <c r="F451" s="25"/>
    </row>
    <row r="452" spans="1:6" ht="12">
      <c r="A452" s="162" t="s">
        <v>357</v>
      </c>
      <c r="B452" s="163"/>
      <c r="C452" s="164">
        <v>0</v>
      </c>
      <c r="D452" s="160"/>
      <c r="E452" s="25"/>
      <c r="F452" s="25"/>
    </row>
    <row r="453" spans="1:6" ht="12">
      <c r="A453" s="139"/>
      <c r="B453" s="139"/>
      <c r="C453" s="137"/>
      <c r="D453" s="137"/>
      <c r="E453" s="25"/>
      <c r="F453" s="25"/>
    </row>
    <row r="454" spans="1:6" ht="12">
      <c r="A454" s="157" t="s">
        <v>358</v>
      </c>
      <c r="B454" s="157"/>
      <c r="C454" s="141"/>
      <c r="D454" s="158">
        <f>SUM(C454:C461)</f>
        <v>48.43</v>
      </c>
      <c r="E454" s="25"/>
      <c r="F454" s="25"/>
    </row>
    <row r="455" spans="1:6" ht="12">
      <c r="A455" s="143" t="s">
        <v>359</v>
      </c>
      <c r="B455" s="143"/>
      <c r="C455" s="144" t="s">
        <v>327</v>
      </c>
      <c r="D455" s="160"/>
      <c r="E455" s="25"/>
      <c r="F455" s="25"/>
    </row>
    <row r="456" spans="1:6" ht="12">
      <c r="A456" s="143" t="s">
        <v>360</v>
      </c>
      <c r="B456" s="143"/>
      <c r="C456" s="144" t="s">
        <v>327</v>
      </c>
      <c r="D456" s="160"/>
      <c r="E456" s="25"/>
      <c r="F456" s="25"/>
    </row>
    <row r="457" spans="1:6" ht="12">
      <c r="A457" s="143" t="s">
        <v>361</v>
      </c>
      <c r="B457" s="143"/>
      <c r="C457" s="144" t="s">
        <v>327</v>
      </c>
      <c r="D457" s="160"/>
      <c r="E457" s="25"/>
      <c r="F457" s="25"/>
    </row>
    <row r="458" spans="1:6" ht="12">
      <c r="A458" s="143" t="s">
        <v>362</v>
      </c>
      <c r="B458" s="143"/>
      <c r="C458" s="144" t="s">
        <v>327</v>
      </c>
      <c r="D458" s="160"/>
      <c r="E458" s="25"/>
      <c r="F458" s="25"/>
    </row>
    <row r="459" spans="1:6" ht="12">
      <c r="A459" s="143" t="s">
        <v>363</v>
      </c>
      <c r="B459" s="143"/>
      <c r="C459" s="144" t="s">
        <v>327</v>
      </c>
      <c r="D459" s="160"/>
      <c r="E459" s="25"/>
      <c r="F459" s="25"/>
    </row>
    <row r="460" spans="1:6" ht="12">
      <c r="A460" s="143" t="s">
        <v>364</v>
      </c>
      <c r="B460" s="143"/>
      <c r="C460" s="144">
        <v>48.43</v>
      </c>
      <c r="D460" s="160"/>
      <c r="E460" s="25"/>
      <c r="F460" s="25"/>
    </row>
    <row r="461" spans="1:6" ht="12">
      <c r="A461" s="162" t="s">
        <v>365</v>
      </c>
      <c r="B461" s="163"/>
      <c r="C461" s="144" t="s">
        <v>327</v>
      </c>
      <c r="D461" s="160"/>
      <c r="E461" s="25"/>
      <c r="F461" s="25"/>
    </row>
    <row r="462" spans="1:6" ht="12">
      <c r="A462" s="139"/>
      <c r="B462" s="139"/>
      <c r="C462" s="137"/>
      <c r="D462" s="137"/>
      <c r="E462" s="25"/>
      <c r="F462" s="25"/>
    </row>
    <row r="463" spans="1:6" ht="12.75">
      <c r="A463" s="165" t="s">
        <v>366</v>
      </c>
      <c r="D463" s="155">
        <f>+D433-D435+D454</f>
        <v>16062795</v>
      </c>
      <c r="E463" s="131"/>
      <c r="F463" s="39"/>
    </row>
    <row r="464" spans="1:6">
      <c r="E464" s="166"/>
      <c r="F464" s="25"/>
    </row>
    <row r="465" spans="1:6">
      <c r="E465" s="25"/>
      <c r="F465" s="25"/>
    </row>
    <row r="466" spans="1:6">
      <c r="E466" s="149"/>
      <c r="F466" s="25"/>
    </row>
    <row r="467" spans="1:6">
      <c r="E467" s="25"/>
      <c r="F467" s="25"/>
    </row>
    <row r="468" spans="1:6" ht="12.75">
      <c r="A468" s="16" t="s">
        <v>367</v>
      </c>
      <c r="B468" s="16"/>
      <c r="C468" s="16"/>
      <c r="D468" s="16"/>
      <c r="E468" s="16"/>
      <c r="F468" s="25"/>
    </row>
    <row r="469" spans="1:6" ht="12.75">
      <c r="A469" s="17"/>
      <c r="B469" s="17"/>
      <c r="C469" s="17"/>
      <c r="D469" s="17"/>
      <c r="E469" s="17"/>
      <c r="F469" s="25"/>
    </row>
    <row r="470" spans="1:6" ht="12.75">
      <c r="A470" s="17"/>
      <c r="B470" s="17"/>
      <c r="C470" s="17"/>
      <c r="D470" s="17"/>
      <c r="E470" s="17"/>
      <c r="F470" s="25"/>
    </row>
    <row r="471" spans="1:6">
      <c r="A471" s="64" t="s">
        <v>368</v>
      </c>
      <c r="B471" s="65" t="s">
        <v>43</v>
      </c>
      <c r="C471" s="93" t="s">
        <v>44</v>
      </c>
      <c r="D471" s="93" t="s">
        <v>45</v>
      </c>
      <c r="E471" s="25"/>
      <c r="F471" s="25"/>
    </row>
    <row r="472" spans="1:6" ht="15">
      <c r="A472" s="29" t="s">
        <v>369</v>
      </c>
      <c r="B472" s="167">
        <v>0</v>
      </c>
      <c r="C472" s="114"/>
      <c r="D472" s="114"/>
      <c r="E472" s="25"/>
      <c r="F472" s="25"/>
    </row>
    <row r="473" spans="1:6" ht="15">
      <c r="A473" s="95"/>
      <c r="B473" s="168">
        <v>0</v>
      </c>
      <c r="C473" s="115"/>
      <c r="D473" s="115"/>
      <c r="E473" s="25"/>
      <c r="F473" s="25"/>
    </row>
    <row r="474" spans="1:6" ht="12.75">
      <c r="A474" s="97"/>
      <c r="B474" s="169">
        <v>0</v>
      </c>
      <c r="C474" s="170">
        <v>0</v>
      </c>
      <c r="D474" s="170">
        <v>0</v>
      </c>
      <c r="E474" s="25"/>
      <c r="F474" s="25"/>
    </row>
    <row r="475" spans="1:6">
      <c r="B475" s="28">
        <f t="shared" ref="B475" si="4">SUM(B473:B474)</f>
        <v>0</v>
      </c>
      <c r="C475" s="28">
        <f t="shared" ref="C475:D475" si="5">SUM(C473:C474)</f>
        <v>0</v>
      </c>
      <c r="D475" s="28">
        <f t="shared" si="5"/>
        <v>0</v>
      </c>
      <c r="E475" s="25"/>
      <c r="F475" s="25"/>
    </row>
    <row r="476" spans="1:6">
      <c r="E476" s="25"/>
      <c r="F476" s="25"/>
    </row>
    <row r="477" spans="1:6">
      <c r="E477" s="25"/>
      <c r="F477" s="25"/>
    </row>
    <row r="478" spans="1:6">
      <c r="E478" s="25"/>
      <c r="F478" s="25"/>
    </row>
    <row r="479" spans="1:6" ht="12">
      <c r="A479" s="4" t="s">
        <v>370</v>
      </c>
      <c r="B479" s="124"/>
      <c r="C479" s="124"/>
      <c r="D479" s="124"/>
    </row>
    <row r="480" spans="1:6" ht="12">
      <c r="B480" s="124"/>
      <c r="C480" s="124"/>
      <c r="D480" s="124"/>
    </row>
    <row r="481" spans="1:7" ht="12">
      <c r="B481" s="124"/>
      <c r="C481" s="124"/>
      <c r="D481" s="124"/>
    </row>
    <row r="482" spans="1:7" ht="12">
      <c r="A482" s="171"/>
      <c r="B482" s="171"/>
      <c r="C482" s="172"/>
      <c r="D482" s="137"/>
      <c r="E482" s="137"/>
      <c r="F482" s="137"/>
      <c r="G482" s="14"/>
    </row>
    <row r="483" spans="1:7" ht="12">
      <c r="A483" s="173"/>
      <c r="B483" s="173"/>
      <c r="C483" s="172"/>
      <c r="D483" s="172"/>
      <c r="E483" s="173"/>
      <c r="F483" s="173"/>
      <c r="G483" s="14"/>
    </row>
    <row r="484" spans="1:7" ht="12" customHeight="1">
      <c r="A484" s="175"/>
      <c r="B484" s="175"/>
      <c r="C484" s="176"/>
      <c r="D484" s="176"/>
      <c r="E484" s="175"/>
      <c r="F484" s="175"/>
      <c r="G484" s="14"/>
    </row>
    <row r="485" spans="1:7" ht="12">
      <c r="A485" s="174"/>
      <c r="B485" s="174"/>
      <c r="C485" s="174"/>
      <c r="D485" s="177"/>
      <c r="E485" s="177"/>
      <c r="F485" s="174"/>
      <c r="G485" s="137"/>
    </row>
    <row r="486" spans="1:7" ht="12">
      <c r="A486" s="178"/>
      <c r="B486" s="178"/>
      <c r="C486" s="178"/>
      <c r="D486" s="178"/>
      <c r="E486" s="124"/>
      <c r="F486" s="124"/>
    </row>
    <row r="487" spans="1:7" ht="12">
      <c r="A487" s="124"/>
      <c r="B487" s="124"/>
      <c r="C487" s="124"/>
      <c r="D487" s="124"/>
      <c r="E487" s="124"/>
      <c r="F487" s="124"/>
    </row>
    <row r="489" spans="1:7" ht="12.75">
      <c r="F489" s="39"/>
    </row>
    <row r="491" spans="1:7" ht="12.75" customHeight="1">
      <c r="F491" s="39"/>
    </row>
    <row r="494" spans="1:7" ht="12.75" customHeight="1"/>
    <row r="502" spans="6:6" ht="12.75">
      <c r="F502" s="39"/>
    </row>
  </sheetData>
  <mergeCells count="69">
    <mergeCell ref="A483:B483"/>
    <mergeCell ref="E483:F483"/>
    <mergeCell ref="A484:B484"/>
    <mergeCell ref="E484:F484"/>
    <mergeCell ref="A460:B460"/>
    <mergeCell ref="A461:B461"/>
    <mergeCell ref="A462:B462"/>
    <mergeCell ref="A468:E468"/>
    <mergeCell ref="A482:B482"/>
    <mergeCell ref="A454:B454"/>
    <mergeCell ref="A455:B455"/>
    <mergeCell ref="A456:B456"/>
    <mergeCell ref="A457:B457"/>
    <mergeCell ref="A458:B458"/>
    <mergeCell ref="A459:B459"/>
    <mergeCell ref="A448:B448"/>
    <mergeCell ref="A449:B449"/>
    <mergeCell ref="A450:B450"/>
    <mergeCell ref="A451:B451"/>
    <mergeCell ref="A452:B452"/>
    <mergeCell ref="A453:B453"/>
    <mergeCell ref="A442:B442"/>
    <mergeCell ref="A443:B443"/>
    <mergeCell ref="A444:B444"/>
    <mergeCell ref="A445:B445"/>
    <mergeCell ref="A446:B446"/>
    <mergeCell ref="A447:B447"/>
    <mergeCell ref="A436:B436"/>
    <mergeCell ref="A437:B437"/>
    <mergeCell ref="A438:B438"/>
    <mergeCell ref="A439:B439"/>
    <mergeCell ref="A440:B440"/>
    <mergeCell ref="A441:B441"/>
    <mergeCell ref="A430:D430"/>
    <mergeCell ref="A431:D431"/>
    <mergeCell ref="A432:D432"/>
    <mergeCell ref="A433:B433"/>
    <mergeCell ref="A434:B434"/>
    <mergeCell ref="A435:B435"/>
    <mergeCell ref="A420:B420"/>
    <mergeCell ref="A421:B421"/>
    <mergeCell ref="A422:B422"/>
    <mergeCell ref="A423:B423"/>
    <mergeCell ref="A424:B424"/>
    <mergeCell ref="A425:B425"/>
    <mergeCell ref="A414:B414"/>
    <mergeCell ref="A415:B415"/>
    <mergeCell ref="A416:B416"/>
    <mergeCell ref="A417:B417"/>
    <mergeCell ref="A418:B418"/>
    <mergeCell ref="A419:B419"/>
    <mergeCell ref="A408:D408"/>
    <mergeCell ref="A409:D409"/>
    <mergeCell ref="A410:B410"/>
    <mergeCell ref="A411:B411"/>
    <mergeCell ref="A412:B412"/>
    <mergeCell ref="A413:B413"/>
    <mergeCell ref="C187:D187"/>
    <mergeCell ref="C194:D194"/>
    <mergeCell ref="C201:D201"/>
    <mergeCell ref="C243:C244"/>
    <mergeCell ref="C245:D245"/>
    <mergeCell ref="A407:D407"/>
    <mergeCell ref="A1:E1"/>
    <mergeCell ref="A2:F2"/>
    <mergeCell ref="A3:F3"/>
    <mergeCell ref="A8:E8"/>
    <mergeCell ref="C69:D69"/>
    <mergeCell ref="C181:D181"/>
  </mergeCells>
  <dataValidations count="4">
    <dataValidation allowBlank="1" showInputMessage="1" showErrorMessage="1" prompt="Especificar origen de dicho recurso: Federal, Estatal, Municipal, Particulares." sqref="C178 C184 C190"/>
    <dataValidation allowBlank="1" showInputMessage="1" showErrorMessage="1" prompt="Características cualitativas significativas que les impacten financieramente." sqref="C147:D147 D178 D184 D190"/>
    <dataValidation allowBlank="1" showInputMessage="1" showErrorMessage="1" prompt="Corresponde al número de la cuenta de acuerdo al Plan de Cuentas emitido por el CONAC (DOF 22/11/2010)." sqref="A147"/>
    <dataValidation allowBlank="1" showInputMessage="1" showErrorMessage="1" prompt="Saldo final del periodo que corresponde la cuenta pública presentada (mensual:  enero, febrero, marzo, etc.; trimestral: 1er, 2do, 3ro. o 4to.)." sqref="B147 B178 B184 B190"/>
  </dataValidation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2017-07-04T17:13:33Z</cp:lastPrinted>
  <dcterms:created xsi:type="dcterms:W3CDTF">2017-07-04T17:02:21Z</dcterms:created>
  <dcterms:modified xsi:type="dcterms:W3CDTF">2017-07-04T17:15:45Z</dcterms:modified>
</cp:coreProperties>
</file>